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/>
  <mc:AlternateContent xmlns:mc="http://schemas.openxmlformats.org/markup-compatibility/2006">
    <mc:Choice Requires="x15">
      <x15ac:absPath xmlns:x15ac="http://schemas.microsoft.com/office/spreadsheetml/2010/11/ac" url="C:\Pladespilleren-dk\Indstillinger\"/>
    </mc:Choice>
  </mc:AlternateContent>
  <bookViews>
    <workbookView xWindow="0" yWindow="0" windowWidth="28800" windowHeight="11685"/>
  </bookViews>
  <sheets>
    <sheet name="Ark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4" i="1" l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D44" i="1"/>
  <c r="E44" i="1" s="1"/>
  <c r="F44" i="1" s="1"/>
  <c r="D45" i="1"/>
  <c r="E45" i="1" s="1"/>
  <c r="F45" i="1" s="1"/>
  <c r="D46" i="1"/>
  <c r="E46" i="1" s="1"/>
  <c r="F46" i="1" s="1"/>
  <c r="D47" i="1"/>
  <c r="E47" i="1" s="1"/>
  <c r="F47" i="1" s="1"/>
  <c r="D48" i="1"/>
  <c r="E48" i="1" s="1"/>
  <c r="F48" i="1" s="1"/>
  <c r="D49" i="1"/>
  <c r="E49" i="1" s="1"/>
  <c r="F49" i="1" s="1"/>
  <c r="D50" i="1"/>
  <c r="E50" i="1" s="1"/>
  <c r="F50" i="1" s="1"/>
  <c r="D51" i="1"/>
  <c r="E51" i="1" s="1"/>
  <c r="F51" i="1" s="1"/>
  <c r="D52" i="1"/>
  <c r="E52" i="1" s="1"/>
  <c r="F52" i="1" s="1"/>
  <c r="D53" i="1"/>
  <c r="E53" i="1" s="1"/>
  <c r="F53" i="1" s="1"/>
  <c r="D54" i="1"/>
  <c r="E54" i="1" s="1"/>
  <c r="F54" i="1" s="1"/>
  <c r="D55" i="1"/>
  <c r="E55" i="1" s="1"/>
  <c r="F55" i="1" s="1"/>
  <c r="D56" i="1"/>
  <c r="E56" i="1" s="1"/>
  <c r="F56" i="1" s="1"/>
  <c r="D57" i="1"/>
  <c r="E57" i="1" s="1"/>
  <c r="F57" i="1" s="1"/>
  <c r="D58" i="1"/>
  <c r="E58" i="1" s="1"/>
  <c r="F58" i="1" s="1"/>
  <c r="D59" i="1"/>
  <c r="E59" i="1" s="1"/>
  <c r="F59" i="1" s="1"/>
  <c r="D60" i="1"/>
  <c r="E60" i="1" s="1"/>
  <c r="F60" i="1" s="1"/>
  <c r="D61" i="1"/>
  <c r="E61" i="1" s="1"/>
  <c r="F61" i="1" s="1"/>
  <c r="D62" i="1"/>
  <c r="E62" i="1" s="1"/>
  <c r="F62" i="1" s="1"/>
  <c r="D63" i="1"/>
  <c r="E63" i="1" s="1"/>
  <c r="F63" i="1" s="1"/>
  <c r="D64" i="1"/>
  <c r="E64" i="1" s="1"/>
  <c r="F64" i="1" s="1"/>
  <c r="D65" i="1"/>
  <c r="E65" i="1" s="1"/>
  <c r="F65" i="1" s="1"/>
  <c r="D43" i="1"/>
  <c r="E43" i="1" s="1"/>
  <c r="F43" i="1" s="1"/>
  <c r="H43" i="1" s="1"/>
  <c r="B43" i="1" s="1"/>
  <c r="H44" i="1" l="1"/>
  <c r="B44" i="1" s="1"/>
  <c r="H57" i="1"/>
  <c r="B57" i="1" s="1"/>
  <c r="H49" i="1"/>
  <c r="B49" i="1" s="1"/>
  <c r="H56" i="1"/>
  <c r="B56" i="1" s="1"/>
  <c r="H48" i="1"/>
  <c r="B48" i="1" s="1"/>
  <c r="H64" i="1"/>
  <c r="B64" i="1" s="1"/>
  <c r="H62" i="1"/>
  <c r="B62" i="1" s="1"/>
  <c r="H46" i="1"/>
  <c r="B46" i="1" s="1"/>
  <c r="H63" i="1"/>
  <c r="B63" i="1" s="1"/>
  <c r="H61" i="1"/>
  <c r="B61" i="1" s="1"/>
  <c r="H53" i="1"/>
  <c r="B53" i="1" s="1"/>
  <c r="H45" i="1"/>
  <c r="B45" i="1" s="1"/>
  <c r="H65" i="1"/>
  <c r="B65" i="1" s="1"/>
  <c r="H54" i="1"/>
  <c r="B54" i="1" s="1"/>
  <c r="H52" i="1"/>
  <c r="B52" i="1" s="1"/>
  <c r="H55" i="1"/>
  <c r="B55" i="1" s="1"/>
  <c r="H60" i="1"/>
  <c r="B60" i="1" s="1"/>
  <c r="H59" i="1"/>
  <c r="B59" i="1" s="1"/>
  <c r="H51" i="1"/>
  <c r="B51" i="1" s="1"/>
  <c r="H47" i="1"/>
  <c r="B47" i="1" s="1"/>
  <c r="H58" i="1"/>
  <c r="B58" i="1" s="1"/>
  <c r="H50" i="1"/>
  <c r="B50" i="1" s="1"/>
  <c r="F11" i="1"/>
  <c r="C11" i="1"/>
  <c r="B11" i="1"/>
  <c r="D11" i="1" l="1"/>
  <c r="E11" i="1" s="1"/>
  <c r="G11" i="1" s="1"/>
  <c r="B9" i="1" s="1"/>
</calcChain>
</file>

<file path=xl/sharedStrings.xml><?xml version="1.0" encoding="utf-8"?>
<sst xmlns="http://schemas.openxmlformats.org/spreadsheetml/2006/main" count="21" uniqueCount="19">
  <si>
    <t>gram</t>
  </si>
  <si>
    <t>Hz</t>
  </si>
  <si>
    <t>F Hz</t>
  </si>
  <si>
    <t>Samlet masse</t>
  </si>
  <si>
    <t>Armens masse</t>
  </si>
  <si>
    <t>Pickuppens vægt</t>
  </si>
  <si>
    <t>Skruer m.v.</t>
  </si>
  <si>
    <t>Kompliance</t>
  </si>
  <si>
    <t>Resulterende "F"</t>
  </si>
  <si>
    <t>Angiv kompliance</t>
  </si>
  <si>
    <t>um/mN</t>
  </si>
  <si>
    <t>um/Mn</t>
  </si>
  <si>
    <t>Beregning af armresonans - kombination af arm og pickup</t>
  </si>
  <si>
    <t>(default er 12, men ret den til værdien for din egen pickup)</t>
  </si>
  <si>
    <t>Samlet armresonans</t>
  </si>
  <si>
    <t>Alternativt kan du angive din pickups kompliance og få en kurve, der viser F ved forskellig arm-masse.</t>
  </si>
  <si>
    <t>Det optimale er mellem 8 og 12 Hz</t>
  </si>
  <si>
    <t>Default værdier er angivet. Overskriv i de gule felter.</t>
  </si>
  <si>
    <t>www.pladespilleren.dk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</si>
</sst>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0"/>
      <name val="Arial"/>
      <family val="2"/>
    </font>
    <font>
      <u/>
      <sz val="11"/>
      <color theme="10"/>
      <name val="Calibri"/>
      <family val="2"/>
      <scheme val="minor"/>
    </font>
    <font>
      <b/>
      <sz val="14"/>
      <color theme="0"/>
      <name val="Arial"/>
      <family val="2"/>
    </font>
    <font>
      <b/>
      <u/>
      <sz val="18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0" xfId="0" applyFont="1" applyFill="1"/>
    <xf numFmtId="164" fontId="1" fillId="2" borderId="0" xfId="0" applyNumberFormat="1" applyFont="1" applyFill="1"/>
    <xf numFmtId="0" fontId="2" fillId="2" borderId="0" xfId="0" applyFont="1" applyFill="1"/>
    <xf numFmtId="164" fontId="2" fillId="2" borderId="0" xfId="0" applyNumberFormat="1" applyFont="1" applyFill="1"/>
    <xf numFmtId="0" fontId="4" fillId="2" borderId="0" xfId="0" applyFont="1" applyFill="1" applyAlignment="1">
      <alignment vertical="center"/>
    </xf>
    <xf numFmtId="164" fontId="2" fillId="3" borderId="1" xfId="0" applyNumberFormat="1" applyFont="1" applyFill="1" applyBorder="1"/>
    <xf numFmtId="164" fontId="1" fillId="4" borderId="2" xfId="0" applyNumberFormat="1" applyFont="1" applyFill="1" applyBorder="1" applyProtection="1">
      <protection locked="0"/>
    </xf>
    <xf numFmtId="164" fontId="1" fillId="4" borderId="3" xfId="0" applyNumberFormat="1" applyFont="1" applyFill="1" applyBorder="1" applyProtection="1">
      <protection locked="0"/>
    </xf>
    <xf numFmtId="164" fontId="1" fillId="4" borderId="4" xfId="0" applyNumberFormat="1" applyFont="1" applyFill="1" applyBorder="1" applyProtection="1">
      <protection locked="0"/>
    </xf>
    <xf numFmtId="0" fontId="1" fillId="4" borderId="1" xfId="0" applyFont="1" applyFill="1" applyBorder="1" applyProtection="1">
      <protection locked="0"/>
    </xf>
    <xf numFmtId="0" fontId="5" fillId="2" borderId="0" xfId="1" applyFont="1" applyFill="1"/>
  </cellXfs>
  <cellStyles count="2">
    <cellStyle name="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Lodret akse</a:t>
            </a:r>
            <a:r>
              <a:rPr lang="en-US" b="1" baseline="0"/>
              <a:t> - </a:t>
            </a:r>
            <a:r>
              <a:rPr lang="en-US" b="1"/>
              <a:t>Samlet masse i gram / Vandret akse -</a:t>
            </a:r>
            <a:r>
              <a:rPr lang="en-US" b="1" baseline="0"/>
              <a:t> F Hz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'Ark1'!$C$42</c:f>
              <c:strCache>
                <c:ptCount val="1"/>
                <c:pt idx="0">
                  <c:v>Samlet masse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'Ark1'!$B$43:$B$65</c:f>
              <c:numCache>
                <c:formatCode>0.0</c:formatCode>
                <c:ptCount val="23"/>
                <c:pt idx="0">
                  <c:v>16.237148654228584</c:v>
                </c:pt>
                <c:pt idx="1">
                  <c:v>15.308530560718738</c:v>
                </c:pt>
                <c:pt idx="2">
                  <c:v>14.522947260649737</c:v>
                </c:pt>
                <c:pt idx="3">
                  <c:v>13.847086898616277</c:v>
                </c:pt>
                <c:pt idx="4">
                  <c:v>13.257576360192866</c:v>
                </c:pt>
                <c:pt idx="5">
                  <c:v>12.737467358925903</c:v>
                </c:pt>
                <c:pt idx="6">
                  <c:v>12.274130668535978</c:v>
                </c:pt>
                <c:pt idx="7">
                  <c:v>11.857936783314194</c:v>
                </c:pt>
                <c:pt idx="8">
                  <c:v>11.481397920539056</c:v>
                </c:pt>
                <c:pt idx="9">
                  <c:v>11.138592083795174</c:v>
                </c:pt>
                <c:pt idx="10">
                  <c:v>10.824765769485722</c:v>
                </c:pt>
                <c:pt idx="11">
                  <c:v>10.536053319201637</c:v>
                </c:pt>
                <c:pt idx="12">
                  <c:v>10.269274490820022</c:v>
                </c:pt>
                <c:pt idx="13">
                  <c:v>10.02178572471977</c:v>
                </c:pt>
                <c:pt idx="14">
                  <c:v>9.7913690456909706</c:v>
                </c:pt>
                <c:pt idx="15">
                  <c:v>9.5761478398292699</c:v>
                </c:pt>
                <c:pt idx="16">
                  <c:v>9.3745221463908432</c:v>
                </c:pt>
                <c:pt idx="17">
                  <c:v>9.185118336431243</c:v>
                </c:pt>
                <c:pt idx="18">
                  <c:v>9.0067495446388097</c:v>
                </c:pt>
                <c:pt idx="19">
                  <c:v>8.8383842401285779</c:v>
                </c:pt>
                <c:pt idx="20">
                  <c:v>8.6791210288915632</c:v>
                </c:pt>
                <c:pt idx="21">
                  <c:v>8.5281682783991997</c:v>
                </c:pt>
                <c:pt idx="22">
                  <c:v>8.3848275103628627</c:v>
                </c:pt>
              </c:numCache>
            </c:numRef>
          </c:xVal>
          <c:yVal>
            <c:numRef>
              <c:f>'Ark1'!$C$43:$C$65</c:f>
              <c:numCache>
                <c:formatCode>General</c:formatCode>
                <c:ptCount val="2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  <c:pt idx="14">
                  <c:v>22</c:v>
                </c:pt>
                <c:pt idx="15">
                  <c:v>23</c:v>
                </c:pt>
                <c:pt idx="16">
                  <c:v>24</c:v>
                </c:pt>
                <c:pt idx="17">
                  <c:v>25</c:v>
                </c:pt>
                <c:pt idx="18">
                  <c:v>26</c:v>
                </c:pt>
                <c:pt idx="19">
                  <c:v>27</c:v>
                </c:pt>
                <c:pt idx="20">
                  <c:v>28</c:v>
                </c:pt>
                <c:pt idx="21">
                  <c:v>29</c:v>
                </c:pt>
                <c:pt idx="22">
                  <c:v>30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119-4376-B74C-145E37AD41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3920024"/>
        <c:axId val="233920680"/>
      </c:scatterChart>
      <c:valAx>
        <c:axId val="233920024"/>
        <c:scaling>
          <c:orientation val="minMax"/>
          <c:min val="6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233920680"/>
        <c:crosses val="autoZero"/>
        <c:crossBetween val="midCat"/>
        <c:majorUnit val="1"/>
        <c:minorUnit val="0.5"/>
      </c:valAx>
      <c:valAx>
        <c:axId val="233920680"/>
        <c:scaling>
          <c:orientation val="minMax"/>
          <c:max val="30"/>
          <c:min val="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rgbClr val="FF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233920024"/>
        <c:crosses val="autoZero"/>
        <c:crossBetween val="midCat"/>
        <c:majorUnit val="2"/>
        <c:minorUnit val="0.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15</xdr:row>
      <xdr:rowOff>171450</xdr:rowOff>
    </xdr:from>
    <xdr:to>
      <xdr:col>12</xdr:col>
      <xdr:colOff>228600</xdr:colOff>
      <xdr:row>39</xdr:row>
      <xdr:rowOff>142875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EC1E57A4-4E29-461C-89FF-5DBEA5028B8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57150</xdr:colOff>
      <xdr:row>0</xdr:row>
      <xdr:rowOff>180975</xdr:rowOff>
    </xdr:from>
    <xdr:to>
      <xdr:col>12</xdr:col>
      <xdr:colOff>276225</xdr:colOff>
      <xdr:row>8</xdr:row>
      <xdr:rowOff>65007</xdr:rowOff>
    </xdr:to>
    <xdr:pic>
      <xdr:nvPicPr>
        <xdr:cNvPr id="6" name="Billede 5">
          <a:extLst>
            <a:ext uri="{FF2B5EF4-FFF2-40B4-BE49-F238E27FC236}">
              <a16:creationId xmlns:a16="http://schemas.microsoft.com/office/drawing/2014/main" id="{1D21BDBC-4D19-4A67-9FD7-7517E7E486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24575" y="180975"/>
          <a:ext cx="2047875" cy="17318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ladespilleren.dk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5"/>
  <sheetViews>
    <sheetView tabSelected="1" workbookViewId="0">
      <selection activeCell="B15" sqref="B15"/>
    </sheetView>
  </sheetViews>
  <sheetFormatPr defaultRowHeight="15" x14ac:dyDescent="0.2"/>
  <cols>
    <col min="1" max="1" width="18.7109375" style="3" customWidth="1"/>
    <col min="2" max="2" width="8.28515625" style="3" customWidth="1"/>
    <col min="3" max="5" width="9.140625" style="3"/>
    <col min="6" max="12" width="9.140625" style="3" customWidth="1"/>
    <col min="13" max="16384" width="9.140625" style="3"/>
  </cols>
  <sheetData>
    <row r="2" spans="1:7" ht="23.25" x14ac:dyDescent="0.35">
      <c r="A2" s="11" t="s">
        <v>18</v>
      </c>
    </row>
    <row r="3" spans="1:7" ht="39" customHeight="1" thickBot="1" x14ac:dyDescent="0.25">
      <c r="A3" s="5" t="s">
        <v>12</v>
      </c>
    </row>
    <row r="4" spans="1:7" x14ac:dyDescent="0.2">
      <c r="A4" s="3" t="s">
        <v>4</v>
      </c>
      <c r="B4" s="7">
        <v>11</v>
      </c>
      <c r="C4" s="3" t="s">
        <v>0</v>
      </c>
      <c r="D4" s="3" t="s">
        <v>17</v>
      </c>
    </row>
    <row r="5" spans="1:7" x14ac:dyDescent="0.2">
      <c r="A5" s="3" t="s">
        <v>5</v>
      </c>
      <c r="B5" s="8">
        <v>15</v>
      </c>
      <c r="C5" s="3" t="s">
        <v>0</v>
      </c>
    </row>
    <row r="6" spans="1:7" x14ac:dyDescent="0.2">
      <c r="A6" s="3" t="s">
        <v>6</v>
      </c>
      <c r="B6" s="8">
        <v>0.5</v>
      </c>
      <c r="C6" s="3" t="s">
        <v>0</v>
      </c>
    </row>
    <row r="7" spans="1:7" ht="15.75" thickBot="1" x14ac:dyDescent="0.25">
      <c r="A7" s="3" t="s">
        <v>7</v>
      </c>
      <c r="B7" s="9">
        <v>10</v>
      </c>
      <c r="C7" s="3" t="s">
        <v>11</v>
      </c>
    </row>
    <row r="8" spans="1:7" ht="7.5" customHeight="1" thickBot="1" x14ac:dyDescent="0.25"/>
    <row r="9" spans="1:7" ht="15.75" thickBot="1" x14ac:dyDescent="0.25">
      <c r="A9" s="3" t="s">
        <v>8</v>
      </c>
      <c r="B9" s="6">
        <f>1000/G11</f>
        <v>9.7728768587219506</v>
      </c>
      <c r="C9" s="3" t="s">
        <v>1</v>
      </c>
      <c r="D9" s="3" t="s">
        <v>14</v>
      </c>
    </row>
    <row r="10" spans="1:7" x14ac:dyDescent="0.2">
      <c r="B10" s="4"/>
      <c r="D10" s="3" t="s">
        <v>16</v>
      </c>
    </row>
    <row r="11" spans="1:7" hidden="1" x14ac:dyDescent="0.2">
      <c r="B11" s="3">
        <f>B4+B5+B6</f>
        <v>26.5</v>
      </c>
      <c r="C11" s="3">
        <f>B7</f>
        <v>10</v>
      </c>
      <c r="D11" s="3">
        <f>B11*C11</f>
        <v>265</v>
      </c>
      <c r="E11" s="3">
        <f>SQRT(D11)</f>
        <v>16.278820596099706</v>
      </c>
      <c r="F11" s="3">
        <f>22/7*2</f>
        <v>6.2857142857142856</v>
      </c>
      <c r="G11" s="3">
        <f>E11*F11</f>
        <v>102.32401517548386</v>
      </c>
    </row>
    <row r="13" spans="1:7" x14ac:dyDescent="0.2">
      <c r="A13" s="3" t="s">
        <v>15</v>
      </c>
    </row>
    <row r="14" spans="1:7" ht="15.75" thickBot="1" x14ac:dyDescent="0.25"/>
    <row r="15" spans="1:7" ht="15.75" thickBot="1" x14ac:dyDescent="0.25">
      <c r="A15" s="3" t="s">
        <v>9</v>
      </c>
      <c r="B15" s="10">
        <v>12</v>
      </c>
      <c r="C15" s="3" t="s">
        <v>10</v>
      </c>
      <c r="D15" s="3" t="s">
        <v>13</v>
      </c>
    </row>
    <row r="42" spans="2:8" x14ac:dyDescent="0.2">
      <c r="B42" s="1" t="s">
        <v>2</v>
      </c>
      <c r="C42" s="1" t="s">
        <v>3</v>
      </c>
      <c r="D42" s="1"/>
      <c r="E42" s="1"/>
      <c r="F42" s="1"/>
      <c r="G42" s="1"/>
      <c r="H42" s="1"/>
    </row>
    <row r="43" spans="2:8" x14ac:dyDescent="0.2">
      <c r="B43" s="2">
        <f>1000/H43</f>
        <v>16.237148654228584</v>
      </c>
      <c r="C43" s="1">
        <v>8</v>
      </c>
      <c r="D43" s="1">
        <f t="shared" ref="D43:D65" si="0">$B$15</f>
        <v>12</v>
      </c>
      <c r="E43" s="1">
        <f>C43*D43</f>
        <v>96</v>
      </c>
      <c r="F43" s="1">
        <f>SQRT(E43)</f>
        <v>9.7979589711327115</v>
      </c>
      <c r="G43" s="1">
        <v>6.2857139999999996</v>
      </c>
      <c r="H43" s="1">
        <f>F43*G43</f>
        <v>61.587167876274478</v>
      </c>
    </row>
    <row r="44" spans="2:8" x14ac:dyDescent="0.2">
      <c r="B44" s="2">
        <f t="shared" ref="B44:B65" si="1">1000/H44</f>
        <v>15.308530560718738</v>
      </c>
      <c r="C44" s="1">
        <v>9</v>
      </c>
      <c r="D44" s="1">
        <f t="shared" si="0"/>
        <v>12</v>
      </c>
      <c r="E44" s="1">
        <f t="shared" ref="E44:E65" si="2">C44*D44</f>
        <v>108</v>
      </c>
      <c r="F44" s="1">
        <f t="shared" ref="F44:F65" si="3">SQRT(E44)</f>
        <v>10.392304845413264</v>
      </c>
      <c r="G44" s="1">
        <f>G43</f>
        <v>6.2857139999999996</v>
      </c>
      <c r="H44" s="1">
        <f t="shared" ref="H44:H65" si="4">F44*G44</f>
        <v>65.323056059081992</v>
      </c>
    </row>
    <row r="45" spans="2:8" x14ac:dyDescent="0.2">
      <c r="B45" s="2">
        <f t="shared" si="1"/>
        <v>14.522947260649737</v>
      </c>
      <c r="C45" s="1">
        <v>10</v>
      </c>
      <c r="D45" s="1">
        <f t="shared" si="0"/>
        <v>12</v>
      </c>
      <c r="E45" s="1">
        <f t="shared" si="2"/>
        <v>120</v>
      </c>
      <c r="F45" s="1">
        <f t="shared" si="3"/>
        <v>10.954451150103322</v>
      </c>
      <c r="G45" s="1">
        <f t="shared" ref="G45:G65" si="5">G44</f>
        <v>6.2857139999999996</v>
      </c>
      <c r="H45" s="1">
        <f t="shared" si="4"/>
        <v>68.856546956520546</v>
      </c>
    </row>
    <row r="46" spans="2:8" x14ac:dyDescent="0.2">
      <c r="B46" s="2">
        <f t="shared" si="1"/>
        <v>13.847086898616277</v>
      </c>
      <c r="C46" s="1">
        <v>11</v>
      </c>
      <c r="D46" s="1">
        <f t="shared" si="0"/>
        <v>12</v>
      </c>
      <c r="E46" s="1">
        <f t="shared" si="2"/>
        <v>132</v>
      </c>
      <c r="F46" s="1">
        <f t="shared" si="3"/>
        <v>11.489125293076057</v>
      </c>
      <c r="G46" s="1">
        <f t="shared" si="5"/>
        <v>6.2857139999999996</v>
      </c>
      <c r="H46" s="1">
        <f t="shared" si="4"/>
        <v>72.217355702442276</v>
      </c>
    </row>
    <row r="47" spans="2:8" x14ac:dyDescent="0.2">
      <c r="B47" s="2">
        <f t="shared" si="1"/>
        <v>13.257576360192866</v>
      </c>
      <c r="C47" s="1">
        <v>12</v>
      </c>
      <c r="D47" s="1">
        <f t="shared" si="0"/>
        <v>12</v>
      </c>
      <c r="E47" s="1">
        <f t="shared" si="2"/>
        <v>144</v>
      </c>
      <c r="F47" s="1">
        <f t="shared" si="3"/>
        <v>12</v>
      </c>
      <c r="G47" s="1">
        <f t="shared" si="5"/>
        <v>6.2857139999999996</v>
      </c>
      <c r="H47" s="1">
        <f t="shared" si="4"/>
        <v>75.428567999999999</v>
      </c>
    </row>
    <row r="48" spans="2:8" x14ac:dyDescent="0.2">
      <c r="B48" s="2">
        <f t="shared" si="1"/>
        <v>12.737467358925903</v>
      </c>
      <c r="C48" s="1">
        <v>13</v>
      </c>
      <c r="D48" s="1">
        <f t="shared" si="0"/>
        <v>12</v>
      </c>
      <c r="E48" s="1">
        <f t="shared" si="2"/>
        <v>156</v>
      </c>
      <c r="F48" s="1">
        <f t="shared" si="3"/>
        <v>12.489995996796797</v>
      </c>
      <c r="G48" s="1">
        <f t="shared" si="5"/>
        <v>6.2857139999999996</v>
      </c>
      <c r="H48" s="1">
        <f t="shared" si="4"/>
        <v>78.508542697009574</v>
      </c>
    </row>
    <row r="49" spans="2:8" x14ac:dyDescent="0.2">
      <c r="B49" s="2">
        <f t="shared" si="1"/>
        <v>12.274130668535978</v>
      </c>
      <c r="C49" s="1">
        <v>14</v>
      </c>
      <c r="D49" s="1">
        <f t="shared" si="0"/>
        <v>12</v>
      </c>
      <c r="E49" s="1">
        <f t="shared" si="2"/>
        <v>168</v>
      </c>
      <c r="F49" s="1">
        <f t="shared" si="3"/>
        <v>12.961481396815721</v>
      </c>
      <c r="G49" s="1">
        <f t="shared" si="5"/>
        <v>6.2857139999999996</v>
      </c>
      <c r="H49" s="1">
        <f t="shared" si="4"/>
        <v>81.47216507670413</v>
      </c>
    </row>
    <row r="50" spans="2:8" x14ac:dyDescent="0.2">
      <c r="B50" s="2">
        <f t="shared" si="1"/>
        <v>11.857936783314194</v>
      </c>
      <c r="C50" s="1">
        <v>15</v>
      </c>
      <c r="D50" s="1">
        <f t="shared" si="0"/>
        <v>12</v>
      </c>
      <c r="E50" s="1">
        <f t="shared" si="2"/>
        <v>180</v>
      </c>
      <c r="F50" s="1">
        <f t="shared" si="3"/>
        <v>13.416407864998739</v>
      </c>
      <c r="G50" s="1">
        <f t="shared" si="5"/>
        <v>6.2857139999999996</v>
      </c>
      <c r="H50" s="1">
        <f t="shared" si="4"/>
        <v>84.331702746732674</v>
      </c>
    </row>
    <row r="51" spans="2:8" x14ac:dyDescent="0.2">
      <c r="B51" s="2">
        <f t="shared" si="1"/>
        <v>11.481397920539056</v>
      </c>
      <c r="C51" s="1">
        <v>16</v>
      </c>
      <c r="D51" s="1">
        <f t="shared" si="0"/>
        <v>12</v>
      </c>
      <c r="E51" s="1">
        <f t="shared" si="2"/>
        <v>192</v>
      </c>
      <c r="F51" s="1">
        <f t="shared" si="3"/>
        <v>13.856406460551018</v>
      </c>
      <c r="G51" s="1">
        <f t="shared" si="5"/>
        <v>6.2857139999999996</v>
      </c>
      <c r="H51" s="1">
        <f t="shared" si="4"/>
        <v>87.09740807877597</v>
      </c>
    </row>
    <row r="52" spans="2:8" x14ac:dyDescent="0.2">
      <c r="B52" s="2">
        <f t="shared" si="1"/>
        <v>11.138592083795174</v>
      </c>
      <c r="C52" s="1">
        <v>17</v>
      </c>
      <c r="D52" s="1">
        <f t="shared" si="0"/>
        <v>12</v>
      </c>
      <c r="E52" s="1">
        <f t="shared" si="2"/>
        <v>204</v>
      </c>
      <c r="F52" s="1">
        <f t="shared" si="3"/>
        <v>14.282856857085701</v>
      </c>
      <c r="G52" s="1">
        <f t="shared" si="5"/>
        <v>6.2857139999999996</v>
      </c>
      <c r="H52" s="1">
        <f t="shared" si="4"/>
        <v>89.777953306579576</v>
      </c>
    </row>
    <row r="53" spans="2:8" x14ac:dyDescent="0.2">
      <c r="B53" s="2">
        <f t="shared" si="1"/>
        <v>10.824765769485722</v>
      </c>
      <c r="C53" s="1">
        <v>18</v>
      </c>
      <c r="D53" s="1">
        <f t="shared" si="0"/>
        <v>12</v>
      </c>
      <c r="E53" s="1">
        <f t="shared" si="2"/>
        <v>216</v>
      </c>
      <c r="F53" s="1">
        <f t="shared" si="3"/>
        <v>14.696938456699069</v>
      </c>
      <c r="G53" s="1">
        <f t="shared" si="5"/>
        <v>6.2857139999999996</v>
      </c>
      <c r="H53" s="1">
        <f t="shared" si="4"/>
        <v>92.380751814411724</v>
      </c>
    </row>
    <row r="54" spans="2:8" x14ac:dyDescent="0.2">
      <c r="B54" s="2">
        <f t="shared" si="1"/>
        <v>10.536053319201637</v>
      </c>
      <c r="C54" s="1">
        <v>19</v>
      </c>
      <c r="D54" s="1">
        <f t="shared" si="0"/>
        <v>12</v>
      </c>
      <c r="E54" s="1">
        <f t="shared" si="2"/>
        <v>228</v>
      </c>
      <c r="F54" s="1">
        <f t="shared" si="3"/>
        <v>15.0996688705415</v>
      </c>
      <c r="G54" s="1">
        <f t="shared" si="5"/>
        <v>6.2857139999999996</v>
      </c>
      <c r="H54" s="1">
        <f t="shared" si="4"/>
        <v>94.912200014926881</v>
      </c>
    </row>
    <row r="55" spans="2:8" x14ac:dyDescent="0.2">
      <c r="B55" s="2">
        <f t="shared" si="1"/>
        <v>10.269274490820022</v>
      </c>
      <c r="C55" s="1">
        <v>20</v>
      </c>
      <c r="D55" s="1">
        <f t="shared" si="0"/>
        <v>12</v>
      </c>
      <c r="E55" s="1">
        <f t="shared" si="2"/>
        <v>240</v>
      </c>
      <c r="F55" s="1">
        <f t="shared" si="3"/>
        <v>15.491933384829668</v>
      </c>
      <c r="G55" s="1">
        <f t="shared" si="5"/>
        <v>6.2857139999999996</v>
      </c>
      <c r="H55" s="1">
        <f t="shared" si="4"/>
        <v>97.377862564091231</v>
      </c>
    </row>
    <row r="56" spans="2:8" x14ac:dyDescent="0.2">
      <c r="B56" s="2">
        <f t="shared" si="1"/>
        <v>10.02178572471977</v>
      </c>
      <c r="C56" s="1">
        <v>21</v>
      </c>
      <c r="D56" s="1">
        <f t="shared" si="0"/>
        <v>12</v>
      </c>
      <c r="E56" s="1">
        <f t="shared" si="2"/>
        <v>252</v>
      </c>
      <c r="F56" s="1">
        <f t="shared" si="3"/>
        <v>15.874507866387544</v>
      </c>
      <c r="G56" s="1">
        <f t="shared" si="5"/>
        <v>6.2857139999999996</v>
      </c>
      <c r="H56" s="1">
        <f t="shared" si="4"/>
        <v>99.782616338862312</v>
      </c>
    </row>
    <row r="57" spans="2:8" x14ac:dyDescent="0.2">
      <c r="B57" s="2">
        <f t="shared" si="1"/>
        <v>9.7913690456909706</v>
      </c>
      <c r="C57" s="1">
        <v>22</v>
      </c>
      <c r="D57" s="1">
        <f t="shared" si="0"/>
        <v>12</v>
      </c>
      <c r="E57" s="1">
        <f t="shared" si="2"/>
        <v>264</v>
      </c>
      <c r="F57" s="1">
        <f t="shared" si="3"/>
        <v>16.248076809271922</v>
      </c>
      <c r="G57" s="1">
        <f t="shared" si="5"/>
        <v>6.2857139999999996</v>
      </c>
      <c r="H57" s="1">
        <f t="shared" si="4"/>
        <v>102.13076387311584</v>
      </c>
    </row>
    <row r="58" spans="2:8" x14ac:dyDescent="0.2">
      <c r="B58" s="2">
        <f t="shared" si="1"/>
        <v>9.5761478398292699</v>
      </c>
      <c r="C58" s="1">
        <v>23</v>
      </c>
      <c r="D58" s="1">
        <f t="shared" si="0"/>
        <v>12</v>
      </c>
      <c r="E58" s="1">
        <f t="shared" si="2"/>
        <v>276</v>
      </c>
      <c r="F58" s="1">
        <f t="shared" si="3"/>
        <v>16.61324772583615</v>
      </c>
      <c r="G58" s="1">
        <f t="shared" si="5"/>
        <v>6.2857139999999996</v>
      </c>
      <c r="H58" s="1">
        <f t="shared" si="4"/>
        <v>104.42612381575644</v>
      </c>
    </row>
    <row r="59" spans="2:8" x14ac:dyDescent="0.2">
      <c r="B59" s="2">
        <f t="shared" si="1"/>
        <v>9.3745221463908432</v>
      </c>
      <c r="C59" s="1">
        <v>24</v>
      </c>
      <c r="D59" s="1">
        <f t="shared" si="0"/>
        <v>12</v>
      </c>
      <c r="E59" s="1">
        <f t="shared" si="2"/>
        <v>288</v>
      </c>
      <c r="F59" s="1">
        <f t="shared" si="3"/>
        <v>16.970562748477139</v>
      </c>
      <c r="G59" s="1">
        <f t="shared" si="5"/>
        <v>6.2857139999999996</v>
      </c>
      <c r="H59" s="1">
        <f t="shared" si="4"/>
        <v>106.67210385598122</v>
      </c>
    </row>
    <row r="60" spans="2:8" x14ac:dyDescent="0.2">
      <c r="B60" s="2">
        <f t="shared" si="1"/>
        <v>9.185118336431243</v>
      </c>
      <c r="C60" s="1">
        <v>25</v>
      </c>
      <c r="D60" s="1">
        <f t="shared" si="0"/>
        <v>12</v>
      </c>
      <c r="E60" s="1">
        <f t="shared" si="2"/>
        <v>300</v>
      </c>
      <c r="F60" s="1">
        <f t="shared" si="3"/>
        <v>17.320508075688775</v>
      </c>
      <c r="G60" s="1">
        <f t="shared" si="5"/>
        <v>6.2857139999999996</v>
      </c>
      <c r="H60" s="1">
        <f t="shared" si="4"/>
        <v>108.87176009846998</v>
      </c>
    </row>
    <row r="61" spans="2:8" x14ac:dyDescent="0.2">
      <c r="B61" s="2">
        <f t="shared" si="1"/>
        <v>9.0067495446388097</v>
      </c>
      <c r="C61" s="1">
        <v>26</v>
      </c>
      <c r="D61" s="1">
        <f t="shared" si="0"/>
        <v>12</v>
      </c>
      <c r="E61" s="1">
        <f t="shared" si="2"/>
        <v>312</v>
      </c>
      <c r="F61" s="1">
        <f t="shared" si="3"/>
        <v>17.663521732655695</v>
      </c>
      <c r="G61" s="1">
        <f t="shared" si="5"/>
        <v>6.2857139999999996</v>
      </c>
      <c r="H61" s="1">
        <f t="shared" si="4"/>
        <v>111.02784584425815</v>
      </c>
    </row>
    <row r="62" spans="2:8" x14ac:dyDescent="0.2">
      <c r="B62" s="2">
        <f t="shared" si="1"/>
        <v>8.8383842401285779</v>
      </c>
      <c r="C62" s="1">
        <v>27</v>
      </c>
      <c r="D62" s="1">
        <f t="shared" si="0"/>
        <v>12</v>
      </c>
      <c r="E62" s="1">
        <f t="shared" si="2"/>
        <v>324</v>
      </c>
      <c r="F62" s="1">
        <f t="shared" si="3"/>
        <v>18</v>
      </c>
      <c r="G62" s="1">
        <f t="shared" si="5"/>
        <v>6.2857139999999996</v>
      </c>
      <c r="H62" s="1">
        <f t="shared" si="4"/>
        <v>113.14285199999999</v>
      </c>
    </row>
    <row r="63" spans="2:8" x14ac:dyDescent="0.2">
      <c r="B63" s="2">
        <f t="shared" si="1"/>
        <v>8.6791210288915632</v>
      </c>
      <c r="C63" s="1">
        <v>28</v>
      </c>
      <c r="D63" s="1">
        <f t="shared" si="0"/>
        <v>12</v>
      </c>
      <c r="E63" s="1">
        <f t="shared" si="2"/>
        <v>336</v>
      </c>
      <c r="F63" s="1">
        <f t="shared" si="3"/>
        <v>18.330302779823359</v>
      </c>
      <c r="G63" s="1">
        <f t="shared" si="5"/>
        <v>6.2857139999999996</v>
      </c>
      <c r="H63" s="1">
        <f t="shared" si="4"/>
        <v>115.2190408073746</v>
      </c>
    </row>
    <row r="64" spans="2:8" x14ac:dyDescent="0.2">
      <c r="B64" s="2">
        <f t="shared" si="1"/>
        <v>8.5281682783991997</v>
      </c>
      <c r="C64" s="1">
        <v>29</v>
      </c>
      <c r="D64" s="1">
        <f t="shared" si="0"/>
        <v>12</v>
      </c>
      <c r="E64" s="1">
        <f t="shared" si="2"/>
        <v>348</v>
      </c>
      <c r="F64" s="1">
        <f t="shared" si="3"/>
        <v>18.654758106177631</v>
      </c>
      <c r="G64" s="1">
        <f t="shared" si="5"/>
        <v>6.2857139999999996</v>
      </c>
      <c r="H64" s="1">
        <f t="shared" si="4"/>
        <v>117.25847419461421</v>
      </c>
    </row>
    <row r="65" spans="2:8" x14ac:dyDescent="0.2">
      <c r="B65" s="2">
        <f t="shared" si="1"/>
        <v>8.3848275103628627</v>
      </c>
      <c r="C65" s="1">
        <v>30</v>
      </c>
      <c r="D65" s="1">
        <f t="shared" si="0"/>
        <v>12</v>
      </c>
      <c r="E65" s="1">
        <f t="shared" si="2"/>
        <v>360</v>
      </c>
      <c r="F65" s="1">
        <f t="shared" si="3"/>
        <v>18.973665961010276</v>
      </c>
      <c r="G65" s="1">
        <f t="shared" si="5"/>
        <v>6.2857139999999996</v>
      </c>
      <c r="H65" s="1">
        <f t="shared" si="4"/>
        <v>119.26303776244573</v>
      </c>
    </row>
  </sheetData>
  <sheetProtection algorithmName="SHA-512" hashValue="3vPXORwTdfi/Xk7OzMFrVwGgxXENOFG2oWcLiVGdOftrMNzbnUYb7ZDyZmUTdukQojJRk7gO9u7bro01qaD7qg==" saltValue="GoaVAN/xH/Lka3EmpiXFPQ==" spinCount="100000" sheet="1" objects="1" scenarios="1" selectLockedCells="1"/>
  <hyperlinks>
    <hyperlink ref="A2" r:id="rId1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Finanstilsynet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Nielsen (FT)</dc:creator>
  <cp:lastModifiedBy>janil</cp:lastModifiedBy>
  <dcterms:created xsi:type="dcterms:W3CDTF">2017-06-16T12:31:07Z</dcterms:created>
  <dcterms:modified xsi:type="dcterms:W3CDTF">2017-08-07T19:42:31Z</dcterms:modified>
</cp:coreProperties>
</file>