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ladespilleren-dk\Armen\"/>
    </mc:Choice>
  </mc:AlternateContent>
  <xr:revisionPtr revIDLastSave="0" documentId="8_{BD94222A-FA67-440D-9795-B5A85255BD37}" xr6:coauthVersionLast="34" xr6:coauthVersionMax="34" xr10:uidLastSave="{00000000-0000-0000-0000-000000000000}"/>
  <bookViews>
    <workbookView xWindow="0" yWindow="0" windowWidth="17490" windowHeight="7455" xr2:uid="{00000000-000D-0000-FFFF-FFFF00000000}"/>
  </bookViews>
  <sheets>
    <sheet name="Ark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" i="1" l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G64" i="1"/>
  <c r="B64" i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E63" i="1"/>
  <c r="C63" i="1"/>
  <c r="D63" i="1" s="1"/>
  <c r="G65" i="1" l="1"/>
  <c r="G66" i="1" s="1"/>
  <c r="H180" i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B138" i="1"/>
  <c r="C137" i="1"/>
  <c r="D137" i="1" s="1"/>
  <c r="C129" i="1"/>
  <c r="D129" i="1" s="1"/>
  <c r="C113" i="1"/>
  <c r="C97" i="1"/>
  <c r="C81" i="1"/>
  <c r="D74" i="1"/>
  <c r="C68" i="1"/>
  <c r="C125" i="1"/>
  <c r="D125" i="1" s="1"/>
  <c r="C122" i="1"/>
  <c r="C119" i="1"/>
  <c r="D115" i="1"/>
  <c r="C109" i="1"/>
  <c r="D109" i="1" s="1"/>
  <c r="C106" i="1"/>
  <c r="D106" i="1" s="1"/>
  <c r="C103" i="1"/>
  <c r="D103" i="1" s="1"/>
  <c r="C93" i="1"/>
  <c r="D93" i="1" s="1"/>
  <c r="C90" i="1"/>
  <c r="D90" i="1" s="1"/>
  <c r="C87" i="1"/>
  <c r="D87" i="1" s="1"/>
  <c r="C77" i="1"/>
  <c r="D77" i="1" s="1"/>
  <c r="C74" i="1"/>
  <c r="C71" i="1"/>
  <c r="D71" i="1" s="1"/>
  <c r="C65" i="1"/>
  <c r="D65" i="1" s="1"/>
  <c r="D122" i="1"/>
  <c r="C131" i="1"/>
  <c r="D131" i="1" s="1"/>
  <c r="C115" i="1"/>
  <c r="C112" i="1"/>
  <c r="D112" i="1" s="1"/>
  <c r="C99" i="1"/>
  <c r="D99" i="1" s="1"/>
  <c r="C96" i="1"/>
  <c r="D96" i="1" s="1"/>
  <c r="C83" i="1"/>
  <c r="D83" i="1" s="1"/>
  <c r="C80" i="1"/>
  <c r="D80" i="1" s="1"/>
  <c r="E64" i="1"/>
  <c r="C134" i="1"/>
  <c r="D134" i="1" s="1"/>
  <c r="C124" i="1"/>
  <c r="D124" i="1" s="1"/>
  <c r="C118" i="1"/>
  <c r="D118" i="1" s="1"/>
  <c r="C108" i="1"/>
  <c r="D108" i="1" s="1"/>
  <c r="C102" i="1"/>
  <c r="D102" i="1" s="1"/>
  <c r="C92" i="1"/>
  <c r="D92" i="1" s="1"/>
  <c r="C86" i="1"/>
  <c r="D86" i="1" s="1"/>
  <c r="C76" i="1"/>
  <c r="D76" i="1" s="1"/>
  <c r="C70" i="1"/>
  <c r="D70" i="1" s="1"/>
  <c r="C67" i="1"/>
  <c r="D67" i="1" s="1"/>
  <c r="C64" i="1"/>
  <c r="D64" i="1" s="1"/>
  <c r="D119" i="1"/>
  <c r="C105" i="1"/>
  <c r="D105" i="1" s="1"/>
  <c r="C89" i="1"/>
  <c r="D89" i="1" s="1"/>
  <c r="C73" i="1"/>
  <c r="D73" i="1" s="1"/>
  <c r="C127" i="1"/>
  <c r="D127" i="1" s="1"/>
  <c r="C114" i="1"/>
  <c r="D114" i="1" s="1"/>
  <c r="C111" i="1"/>
  <c r="D111" i="1" s="1"/>
  <c r="C101" i="1"/>
  <c r="D101" i="1" s="1"/>
  <c r="C98" i="1"/>
  <c r="D98" i="1" s="1"/>
  <c r="C95" i="1"/>
  <c r="D95" i="1" s="1"/>
  <c r="C85" i="1"/>
  <c r="D85" i="1" s="1"/>
  <c r="C82" i="1"/>
  <c r="D82" i="1" s="1"/>
  <c r="C79" i="1"/>
  <c r="D79" i="1" s="1"/>
  <c r="C69" i="1"/>
  <c r="D69" i="1" s="1"/>
  <c r="C130" i="1"/>
  <c r="D123" i="1"/>
  <c r="C136" i="1"/>
  <c r="D136" i="1" s="1"/>
  <c r="C123" i="1"/>
  <c r="C120" i="1"/>
  <c r="D120" i="1" s="1"/>
  <c r="C107" i="1"/>
  <c r="D107" i="1" s="1"/>
  <c r="C104" i="1"/>
  <c r="D104" i="1" s="1"/>
  <c r="C91" i="1"/>
  <c r="D91" i="1" s="1"/>
  <c r="C88" i="1"/>
  <c r="D88" i="1" s="1"/>
  <c r="C75" i="1"/>
  <c r="D75" i="1" s="1"/>
  <c r="C72" i="1"/>
  <c r="D72" i="1" s="1"/>
  <c r="C66" i="1"/>
  <c r="D66" i="1" s="1"/>
  <c r="C135" i="1"/>
  <c r="D135" i="1" s="1"/>
  <c r="C128" i="1"/>
  <c r="D128" i="1" s="1"/>
  <c r="D130" i="1"/>
  <c r="C121" i="1"/>
  <c r="D121" i="1" s="1"/>
  <c r="C133" i="1"/>
  <c r="D133" i="1" s="1"/>
  <c r="C117" i="1"/>
  <c r="D117" i="1" s="1"/>
  <c r="C132" i="1"/>
  <c r="D132" i="1" s="1"/>
  <c r="C126" i="1"/>
  <c r="D126" i="1" s="1"/>
  <c r="C116" i="1"/>
  <c r="D116" i="1" s="1"/>
  <c r="D113" i="1"/>
  <c r="C110" i="1"/>
  <c r="D110" i="1" s="1"/>
  <c r="C100" i="1"/>
  <c r="D100" i="1" s="1"/>
  <c r="D97" i="1"/>
  <c r="C94" i="1"/>
  <c r="D94" i="1" s="1"/>
  <c r="C84" i="1"/>
  <c r="D84" i="1" s="1"/>
  <c r="D81" i="1"/>
  <c r="C78" i="1"/>
  <c r="D78" i="1" s="1"/>
  <c r="D68" i="1"/>
  <c r="E65" i="1"/>
  <c r="G22" i="1"/>
  <c r="G21" i="1"/>
  <c r="E21" i="1"/>
  <c r="E22" i="1" s="1"/>
  <c r="E20" i="1"/>
  <c r="M2" i="1"/>
  <c r="G67" i="1" l="1"/>
  <c r="E66" i="1"/>
  <c r="G20" i="1"/>
  <c r="B139" i="1"/>
  <c r="C138" i="1"/>
  <c r="D138" i="1" s="1"/>
  <c r="E23" i="1"/>
  <c r="G23" i="1"/>
  <c r="G68" i="1" l="1"/>
  <c r="E67" i="1"/>
  <c r="B140" i="1"/>
  <c r="C139" i="1"/>
  <c r="D139" i="1" s="1"/>
  <c r="G69" i="1" l="1"/>
  <c r="E68" i="1"/>
  <c r="B141" i="1"/>
  <c r="C140" i="1"/>
  <c r="D140" i="1" s="1"/>
  <c r="G70" i="1" l="1"/>
  <c r="E69" i="1"/>
  <c r="B142" i="1"/>
  <c r="C141" i="1"/>
  <c r="D141" i="1" s="1"/>
  <c r="G71" i="1" l="1"/>
  <c r="E70" i="1"/>
  <c r="B143" i="1"/>
  <c r="C142" i="1"/>
  <c r="D142" i="1" s="1"/>
  <c r="G72" i="1" l="1"/>
  <c r="E71" i="1"/>
  <c r="B144" i="1"/>
  <c r="C143" i="1"/>
  <c r="D143" i="1" s="1"/>
  <c r="G73" i="1" l="1"/>
  <c r="E72" i="1"/>
  <c r="B145" i="1"/>
  <c r="C144" i="1"/>
  <c r="D144" i="1" s="1"/>
  <c r="G74" i="1" l="1"/>
  <c r="E73" i="1"/>
  <c r="C145" i="1"/>
  <c r="D145" i="1" s="1"/>
  <c r="B146" i="1"/>
  <c r="G75" i="1" l="1"/>
  <c r="E74" i="1"/>
  <c r="C146" i="1"/>
  <c r="D146" i="1" s="1"/>
  <c r="B147" i="1"/>
  <c r="G76" i="1" l="1"/>
  <c r="E75" i="1"/>
  <c r="C147" i="1"/>
  <c r="D147" i="1" s="1"/>
  <c r="B148" i="1"/>
  <c r="G77" i="1" l="1"/>
  <c r="E76" i="1"/>
  <c r="C148" i="1"/>
  <c r="D148" i="1" s="1"/>
  <c r="B149" i="1"/>
  <c r="G78" i="1" l="1"/>
  <c r="E77" i="1"/>
  <c r="C149" i="1"/>
  <c r="D149" i="1" s="1"/>
  <c r="B150" i="1"/>
  <c r="B151" i="1" s="1"/>
  <c r="G79" i="1" l="1"/>
  <c r="E78" i="1"/>
  <c r="C151" i="1"/>
  <c r="D151" i="1" s="1"/>
  <c r="B152" i="1"/>
  <c r="C150" i="1"/>
  <c r="D150" i="1" s="1"/>
  <c r="G80" i="1" l="1"/>
  <c r="E79" i="1"/>
  <c r="C152" i="1"/>
  <c r="D152" i="1" s="1"/>
  <c r="B153" i="1"/>
  <c r="G81" i="1" l="1"/>
  <c r="E80" i="1"/>
  <c r="C153" i="1"/>
  <c r="D153" i="1" s="1"/>
  <c r="B154" i="1"/>
  <c r="G82" i="1" l="1"/>
  <c r="E81" i="1"/>
  <c r="C154" i="1"/>
  <c r="D154" i="1" s="1"/>
  <c r="B155" i="1"/>
  <c r="G83" i="1" l="1"/>
  <c r="E82" i="1"/>
  <c r="C155" i="1"/>
  <c r="D155" i="1" s="1"/>
  <c r="B156" i="1"/>
  <c r="G84" i="1" l="1"/>
  <c r="E83" i="1"/>
  <c r="C156" i="1"/>
  <c r="D156" i="1" s="1"/>
  <c r="B157" i="1"/>
  <c r="G85" i="1" l="1"/>
  <c r="E84" i="1"/>
  <c r="C157" i="1"/>
  <c r="D157" i="1" s="1"/>
  <c r="B158" i="1"/>
  <c r="G86" i="1" l="1"/>
  <c r="E85" i="1"/>
  <c r="C158" i="1"/>
  <c r="D158" i="1" s="1"/>
  <c r="B159" i="1"/>
  <c r="G87" i="1" l="1"/>
  <c r="E86" i="1"/>
  <c r="B160" i="1"/>
  <c r="C159" i="1"/>
  <c r="D159" i="1" s="1"/>
  <c r="G88" i="1" l="1"/>
  <c r="E87" i="1"/>
  <c r="B161" i="1"/>
  <c r="C160" i="1"/>
  <c r="D160" i="1" s="1"/>
  <c r="G89" i="1" l="1"/>
  <c r="E88" i="1"/>
  <c r="B162" i="1"/>
  <c r="C161" i="1"/>
  <c r="D161" i="1" s="1"/>
  <c r="G90" i="1" l="1"/>
  <c r="E89" i="1"/>
  <c r="B163" i="1"/>
  <c r="C162" i="1"/>
  <c r="D162" i="1" s="1"/>
  <c r="G91" i="1" l="1"/>
  <c r="E90" i="1"/>
  <c r="C163" i="1"/>
  <c r="D163" i="1" s="1"/>
  <c r="B164" i="1"/>
  <c r="G92" i="1" l="1"/>
  <c r="E91" i="1"/>
  <c r="B165" i="1"/>
  <c r="C164" i="1"/>
  <c r="D164" i="1" s="1"/>
  <c r="G93" i="1" l="1"/>
  <c r="E92" i="1"/>
  <c r="C165" i="1"/>
  <c r="D165" i="1" s="1"/>
  <c r="B166" i="1"/>
  <c r="G94" i="1" l="1"/>
  <c r="E93" i="1"/>
  <c r="C166" i="1"/>
  <c r="D166" i="1" s="1"/>
  <c r="B167" i="1"/>
  <c r="G95" i="1" l="1"/>
  <c r="E94" i="1"/>
  <c r="B168" i="1"/>
  <c r="C167" i="1"/>
  <c r="D167" i="1" s="1"/>
  <c r="G96" i="1" l="1"/>
  <c r="E95" i="1"/>
  <c r="B169" i="1"/>
  <c r="C168" i="1"/>
  <c r="D168" i="1" s="1"/>
  <c r="G97" i="1" l="1"/>
  <c r="E96" i="1"/>
  <c r="C169" i="1"/>
  <c r="D169" i="1" s="1"/>
  <c r="B170" i="1"/>
  <c r="G98" i="1" l="1"/>
  <c r="E97" i="1"/>
  <c r="C170" i="1"/>
  <c r="D170" i="1" s="1"/>
  <c r="B171" i="1"/>
  <c r="G99" i="1" l="1"/>
  <c r="E98" i="1"/>
  <c r="B172" i="1"/>
  <c r="C171" i="1"/>
  <c r="D171" i="1" s="1"/>
  <c r="G100" i="1" l="1"/>
  <c r="E99" i="1"/>
  <c r="B173" i="1"/>
  <c r="C172" i="1"/>
  <c r="D172" i="1" s="1"/>
  <c r="G101" i="1" l="1"/>
  <c r="E100" i="1"/>
  <c r="B174" i="1"/>
  <c r="C173" i="1"/>
  <c r="D173" i="1" s="1"/>
  <c r="G102" i="1" l="1"/>
  <c r="E101" i="1"/>
  <c r="B175" i="1"/>
  <c r="C174" i="1"/>
  <c r="D174" i="1" s="1"/>
  <c r="G103" i="1" l="1"/>
  <c r="E102" i="1"/>
  <c r="C175" i="1"/>
  <c r="D175" i="1" s="1"/>
  <c r="B176" i="1"/>
  <c r="G104" i="1" l="1"/>
  <c r="E103" i="1"/>
  <c r="C176" i="1"/>
  <c r="D176" i="1" s="1"/>
  <c r="B177" i="1"/>
  <c r="G105" i="1" l="1"/>
  <c r="E104" i="1"/>
  <c r="B178" i="1"/>
  <c r="C177" i="1"/>
  <c r="D177" i="1" s="1"/>
  <c r="G106" i="1" l="1"/>
  <c r="E105" i="1"/>
  <c r="B179" i="1"/>
  <c r="C178" i="1"/>
  <c r="D178" i="1" s="1"/>
  <c r="G107" i="1" l="1"/>
  <c r="E106" i="1"/>
  <c r="C179" i="1"/>
  <c r="D179" i="1" s="1"/>
  <c r="B180" i="1"/>
  <c r="G108" i="1" l="1"/>
  <c r="E107" i="1"/>
  <c r="C180" i="1"/>
  <c r="D180" i="1" s="1"/>
  <c r="B181" i="1"/>
  <c r="G109" i="1" l="1"/>
  <c r="E108" i="1"/>
  <c r="B182" i="1"/>
  <c r="C181" i="1"/>
  <c r="D181" i="1" s="1"/>
  <c r="G110" i="1" l="1"/>
  <c r="E109" i="1"/>
  <c r="B183" i="1"/>
  <c r="C182" i="1"/>
  <c r="D182" i="1" s="1"/>
  <c r="G111" i="1" l="1"/>
  <c r="E110" i="1"/>
  <c r="C183" i="1"/>
  <c r="D183" i="1" s="1"/>
  <c r="B184" i="1"/>
  <c r="G112" i="1" l="1"/>
  <c r="E111" i="1"/>
  <c r="B185" i="1"/>
  <c r="C184" i="1"/>
  <c r="D184" i="1" s="1"/>
  <c r="G113" i="1" l="1"/>
  <c r="E112" i="1"/>
  <c r="B186" i="1"/>
  <c r="C185" i="1"/>
  <c r="D185" i="1" s="1"/>
  <c r="G114" i="1" l="1"/>
  <c r="E113" i="1"/>
  <c r="B187" i="1"/>
  <c r="C186" i="1"/>
  <c r="D186" i="1" s="1"/>
  <c r="G115" i="1" l="1"/>
  <c r="E114" i="1"/>
  <c r="C187" i="1"/>
  <c r="B188" i="1"/>
  <c r="D187" i="1"/>
  <c r="G116" i="1" l="1"/>
  <c r="E115" i="1"/>
  <c r="C188" i="1"/>
  <c r="D188" i="1" s="1"/>
  <c r="B189" i="1"/>
  <c r="G117" i="1" l="1"/>
  <c r="E116" i="1"/>
  <c r="B190" i="1"/>
  <c r="C189" i="1"/>
  <c r="D189" i="1" s="1"/>
  <c r="G118" i="1" l="1"/>
  <c r="E117" i="1"/>
  <c r="C190" i="1"/>
  <c r="D190" i="1" s="1"/>
  <c r="B191" i="1"/>
  <c r="G119" i="1" l="1"/>
  <c r="E118" i="1"/>
  <c r="B192" i="1"/>
  <c r="C191" i="1"/>
  <c r="D191" i="1" s="1"/>
  <c r="G120" i="1" l="1"/>
  <c r="E119" i="1"/>
  <c r="B193" i="1"/>
  <c r="C192" i="1"/>
  <c r="D192" i="1" s="1"/>
  <c r="G121" i="1" l="1"/>
  <c r="E120" i="1"/>
  <c r="C193" i="1"/>
  <c r="B194" i="1"/>
  <c r="D193" i="1"/>
  <c r="G122" i="1" l="1"/>
  <c r="E121" i="1"/>
  <c r="C194" i="1"/>
  <c r="D194" i="1" s="1"/>
  <c r="B195" i="1"/>
  <c r="G123" i="1" l="1"/>
  <c r="E122" i="1"/>
  <c r="C195" i="1"/>
  <c r="D195" i="1" s="1"/>
  <c r="B196" i="1"/>
  <c r="G124" i="1" l="1"/>
  <c r="E123" i="1"/>
  <c r="B197" i="1"/>
  <c r="C196" i="1"/>
  <c r="D196" i="1" s="1"/>
  <c r="G125" i="1" l="1"/>
  <c r="E124" i="1"/>
  <c r="B198" i="1"/>
  <c r="C197" i="1"/>
  <c r="D197" i="1" s="1"/>
  <c r="G126" i="1" l="1"/>
  <c r="E125" i="1"/>
  <c r="C198" i="1"/>
  <c r="D198" i="1" s="1"/>
  <c r="B199" i="1"/>
  <c r="G127" i="1" l="1"/>
  <c r="E126" i="1"/>
  <c r="C199" i="1"/>
  <c r="D199" i="1" s="1"/>
  <c r="G128" i="1" l="1"/>
  <c r="E127" i="1"/>
  <c r="G129" i="1" l="1"/>
  <c r="E128" i="1"/>
  <c r="G130" i="1" l="1"/>
  <c r="E129" i="1"/>
  <c r="G131" i="1" l="1"/>
  <c r="E130" i="1"/>
  <c r="G132" i="1" l="1"/>
  <c r="E131" i="1"/>
  <c r="G133" i="1" l="1"/>
  <c r="E132" i="1"/>
  <c r="G134" i="1" l="1"/>
  <c r="E133" i="1"/>
  <c r="G135" i="1" l="1"/>
  <c r="E134" i="1"/>
  <c r="G136" i="1" l="1"/>
  <c r="E135" i="1"/>
  <c r="G137" i="1" l="1"/>
  <c r="E136" i="1"/>
  <c r="G138" i="1" l="1"/>
  <c r="E137" i="1"/>
  <c r="G139" i="1" l="1"/>
  <c r="E138" i="1"/>
  <c r="G140" i="1" l="1"/>
  <c r="E139" i="1"/>
  <c r="G141" i="1" l="1"/>
  <c r="E140" i="1"/>
  <c r="G142" i="1" l="1"/>
  <c r="E141" i="1"/>
  <c r="G143" i="1" l="1"/>
  <c r="E142" i="1"/>
  <c r="G144" i="1" l="1"/>
  <c r="E143" i="1"/>
  <c r="G145" i="1" l="1"/>
  <c r="E144" i="1"/>
  <c r="G146" i="1" l="1"/>
  <c r="E145" i="1"/>
  <c r="G147" i="1" l="1"/>
  <c r="E146" i="1"/>
  <c r="G148" i="1" l="1"/>
  <c r="E147" i="1"/>
  <c r="G149" i="1" l="1"/>
  <c r="E148" i="1"/>
  <c r="G150" i="1" l="1"/>
  <c r="E149" i="1"/>
  <c r="G151" i="1" l="1"/>
  <c r="E150" i="1"/>
  <c r="G152" i="1" l="1"/>
  <c r="E151" i="1"/>
  <c r="G153" i="1" l="1"/>
  <c r="E152" i="1"/>
  <c r="G154" i="1" l="1"/>
  <c r="E153" i="1"/>
  <c r="G155" i="1" l="1"/>
  <c r="E154" i="1"/>
  <c r="G156" i="1" l="1"/>
  <c r="E155" i="1"/>
  <c r="G157" i="1" l="1"/>
  <c r="E156" i="1"/>
  <c r="G158" i="1" l="1"/>
  <c r="E157" i="1"/>
  <c r="G159" i="1" l="1"/>
  <c r="E158" i="1"/>
  <c r="G160" i="1" l="1"/>
  <c r="E159" i="1"/>
  <c r="G161" i="1" l="1"/>
  <c r="E160" i="1"/>
  <c r="G162" i="1" l="1"/>
  <c r="E161" i="1"/>
  <c r="G163" i="1" l="1"/>
  <c r="E162" i="1"/>
  <c r="G164" i="1" l="1"/>
  <c r="E163" i="1"/>
  <c r="G165" i="1" l="1"/>
  <c r="E164" i="1"/>
  <c r="G166" i="1" l="1"/>
  <c r="E165" i="1"/>
  <c r="G167" i="1" l="1"/>
  <c r="E166" i="1"/>
  <c r="G168" i="1" l="1"/>
  <c r="E167" i="1"/>
  <c r="G169" i="1" l="1"/>
  <c r="E168" i="1"/>
  <c r="G170" i="1" l="1"/>
  <c r="E169" i="1"/>
  <c r="G171" i="1" l="1"/>
  <c r="E170" i="1"/>
  <c r="G172" i="1" l="1"/>
  <c r="E171" i="1"/>
  <c r="G173" i="1" l="1"/>
  <c r="E172" i="1"/>
  <c r="G174" i="1" l="1"/>
  <c r="E173" i="1"/>
  <c r="G175" i="1" l="1"/>
  <c r="E174" i="1"/>
  <c r="G176" i="1" l="1"/>
  <c r="E175" i="1"/>
  <c r="G177" i="1" l="1"/>
  <c r="E176" i="1"/>
  <c r="G178" i="1" l="1"/>
  <c r="E177" i="1"/>
  <c r="G179" i="1" l="1"/>
  <c r="E178" i="1"/>
  <c r="G180" i="1" l="1"/>
  <c r="E179" i="1"/>
  <c r="G181" i="1" l="1"/>
  <c r="E180" i="1"/>
  <c r="G182" i="1" l="1"/>
  <c r="E181" i="1"/>
  <c r="G183" i="1" l="1"/>
  <c r="E182" i="1"/>
  <c r="G184" i="1" l="1"/>
  <c r="E183" i="1"/>
  <c r="G185" i="1" l="1"/>
  <c r="E184" i="1"/>
  <c r="G186" i="1" l="1"/>
  <c r="E185" i="1"/>
  <c r="G187" i="1" l="1"/>
  <c r="E186" i="1"/>
  <c r="G188" i="1" l="1"/>
  <c r="E187" i="1"/>
  <c r="G189" i="1" l="1"/>
  <c r="E188" i="1"/>
  <c r="G190" i="1" l="1"/>
  <c r="E189" i="1"/>
  <c r="G191" i="1" l="1"/>
  <c r="E190" i="1"/>
  <c r="G192" i="1" l="1"/>
  <c r="E191" i="1"/>
  <c r="G193" i="1" l="1"/>
  <c r="E192" i="1"/>
  <c r="G194" i="1" l="1"/>
  <c r="E193" i="1"/>
  <c r="G195" i="1" l="1"/>
  <c r="E194" i="1"/>
  <c r="G196" i="1" l="1"/>
  <c r="E195" i="1"/>
  <c r="G197" i="1" l="1"/>
  <c r="E196" i="1"/>
  <c r="G198" i="1" l="1"/>
  <c r="E197" i="1"/>
  <c r="G199" i="1" l="1"/>
  <c r="E199" i="1" s="1"/>
  <c r="E198" i="1"/>
</calcChain>
</file>

<file path=xl/sharedStrings.xml><?xml version="1.0" encoding="utf-8"?>
<sst xmlns="http://schemas.openxmlformats.org/spreadsheetml/2006/main" count="68" uniqueCount="48">
  <si>
    <t>D</t>
  </si>
  <si>
    <t>Anvendes hvis armens position er kendt (afstanden fra armens omdrejningspunkt til centrum af centertappen)</t>
  </si>
  <si>
    <t>L</t>
  </si>
  <si>
    <t>Anvendes hvis den effektive armlængde er kendt ( afstanden fra armens omdrejningspunkt til nålespidsen)</t>
  </si>
  <si>
    <t xml:space="preserve">Anvend D hvis din arm er fastmonteret og pick-up'en kan skubbes frem og tilbage i selve huset. </t>
  </si>
  <si>
    <t>Anvend L hvis din arm har en fastmonteret pick-up og armen kan flyttes i selve basen (f.eks.. SME)</t>
  </si>
  <si>
    <t xml:space="preserve">Alle beregninger er baseret på IEC standardangivelser for max. og minimum radius af det indspillede areal på hhv.146,05 mm og 60,325 mm.  </t>
  </si>
  <si>
    <t>VIGTIGT     Alle mål skal overholdes med en nøjagtighed på min. +/- 0,5 mm (se protractor herunder)</t>
  </si>
  <si>
    <t>Effektiv armlængde</t>
  </si>
  <si>
    <t>Armens position</t>
  </si>
  <si>
    <t>Udfyld kun én af følgende</t>
  </si>
  <si>
    <t>mm</t>
  </si>
  <si>
    <t>Default er lig med en typisk 9" arm - overskriv felterne</t>
  </si>
  <si>
    <t>Beregning</t>
  </si>
  <si>
    <t>d</t>
  </si>
  <si>
    <t>Armposition</t>
  </si>
  <si>
    <t>Offset</t>
  </si>
  <si>
    <t>V</t>
  </si>
  <si>
    <t>grader</t>
  </si>
  <si>
    <t>Pladespilleren.dk</t>
  </si>
  <si>
    <t>Overhang</t>
  </si>
  <si>
    <t>Afstand</t>
  </si>
  <si>
    <t>Indre dia</t>
  </si>
  <si>
    <t>Ydre dia</t>
  </si>
  <si>
    <t>Stevenson</t>
  </si>
  <si>
    <t>Indre</t>
  </si>
  <si>
    <t>Ydre</t>
  </si>
  <si>
    <t>IEC Norm</t>
  </si>
  <si>
    <t>Vælg norm*</t>
  </si>
  <si>
    <t>* Normen angiver indre og ydre diameter</t>
  </si>
  <si>
    <t>på det areal af LP'en der indeholder</t>
  </si>
  <si>
    <t>musik.</t>
  </si>
  <si>
    <t>Effektiv længde og overhang - tabel</t>
  </si>
  <si>
    <t>Beregning af optimal overhang for radiale tonearme - Lofgren A</t>
  </si>
  <si>
    <t>0 graders fejlsporing opnås i dette tilfælde ved radius på  120.9 mm og 66,0 mm. Er du ikke enig med IEC, så se beregninger nedenfor.</t>
  </si>
  <si>
    <t>Armlængde</t>
  </si>
  <si>
    <t>Reelt kan du således optimere din</t>
  </si>
  <si>
    <t>pladespiller til singler!</t>
  </si>
  <si>
    <t>9" arm</t>
  </si>
  <si>
    <t>10" arm</t>
  </si>
  <si>
    <t>12" arm</t>
  </si>
  <si>
    <t>13" arm</t>
  </si>
  <si>
    <t>14" arm</t>
  </si>
  <si>
    <t xml:space="preserve">Her kan vælge en fast norm, eller selv angiv eindre og ydre diameter på det areal af LP'en, der indeholder musik. </t>
  </si>
  <si>
    <t>Mål gerne dine plader igennem (hvis du følge behov for det) eller optimer til afspilning af singler.</t>
  </si>
  <si>
    <t>Indtast indre og ydre diameter i de gule felter - tabellen angiver så effektiv armlængde, overhang og monterings-</t>
  </si>
  <si>
    <t>afstand fra pladecentrum, samt offset.</t>
  </si>
  <si>
    <t>Optimalt overhang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</si>
</sst>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8"/>
      <color theme="0"/>
      <name val="Arial"/>
      <family val="2"/>
    </font>
    <font>
      <sz val="12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i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gray125">
        <bgColor theme="1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Border="1" applyAlignment="1">
      <alignment horizontal="centerContinuous" wrapText="1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5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Continuous" wrapText="1"/>
    </xf>
    <xf numFmtId="0" fontId="4" fillId="2" borderId="0" xfId="0" applyFont="1" applyFill="1" applyBorder="1" applyAlignment="1"/>
    <xf numFmtId="0" fontId="2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6" fillId="4" borderId="1" xfId="0" applyFont="1" applyFill="1" applyBorder="1"/>
    <xf numFmtId="0" fontId="2" fillId="5" borderId="1" xfId="0" applyFont="1" applyFill="1" applyBorder="1"/>
    <xf numFmtId="0" fontId="7" fillId="3" borderId="0" xfId="0" applyFont="1" applyFill="1" applyBorder="1"/>
    <xf numFmtId="164" fontId="6" fillId="6" borderId="1" xfId="0" applyNumberFormat="1" applyFont="1" applyFill="1" applyBorder="1"/>
    <xf numFmtId="164" fontId="2" fillId="3" borderId="0" xfId="0" applyNumberFormat="1" applyFont="1" applyFill="1" applyBorder="1"/>
    <xf numFmtId="2" fontId="6" fillId="7" borderId="0" xfId="0" applyNumberFormat="1" applyFont="1" applyFill="1" applyBorder="1"/>
    <xf numFmtId="0" fontId="6" fillId="2" borderId="0" xfId="0" applyFont="1" applyFill="1" applyBorder="1" applyAlignment="1">
      <alignment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3" borderId="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6" fillId="2" borderId="0" xfId="0" applyFont="1" applyFill="1"/>
    <xf numFmtId="0" fontId="4" fillId="2" borderId="0" xfId="0" applyFont="1" applyFill="1"/>
    <xf numFmtId="2" fontId="2" fillId="2" borderId="0" xfId="0" applyNumberFormat="1" applyFont="1" applyFill="1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0" fontId="4" fillId="2" borderId="0" xfId="0" applyFont="1" applyFill="1" applyAlignment="1">
      <alignment horizontal="center"/>
    </xf>
    <xf numFmtId="165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24</xdr:row>
      <xdr:rowOff>104774</xdr:rowOff>
    </xdr:from>
    <xdr:to>
      <xdr:col>6</xdr:col>
      <xdr:colOff>314325</xdr:colOff>
      <xdr:row>50</xdr:row>
      <xdr:rowOff>33625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DD795A42-C53A-48B7-ABF7-61AD1A9AD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6038849"/>
          <a:ext cx="4133850" cy="48818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133350</xdr:colOff>
      <xdr:row>2</xdr:row>
      <xdr:rowOff>56359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666D9C5A-8FC6-4426-BB38-F3B088CCC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3550" cy="1466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0"/>
  <sheetViews>
    <sheetView tabSelected="1" workbookViewId="0">
      <selection activeCell="I2" sqref="I2"/>
    </sheetView>
  </sheetViews>
  <sheetFormatPr defaultRowHeight="15" x14ac:dyDescent="0.2"/>
  <cols>
    <col min="1" max="1" width="9.140625" style="27"/>
    <col min="2" max="2" width="13.28515625" style="8" customWidth="1"/>
    <col min="3" max="5" width="10.7109375" style="8" customWidth="1"/>
    <col min="6" max="6" width="9.28515625" style="8" customWidth="1"/>
    <col min="7" max="9" width="10.7109375" style="8" customWidth="1"/>
    <col min="10" max="10" width="8" style="8" customWidth="1"/>
    <col min="11" max="11" width="10.7109375" style="8" customWidth="1"/>
    <col min="12" max="257" width="9.140625" style="8"/>
    <col min="258" max="261" width="10.7109375" style="8" customWidth="1"/>
    <col min="262" max="262" width="8.5703125" style="8" customWidth="1"/>
    <col min="263" max="265" width="10.7109375" style="8" customWidth="1"/>
    <col min="266" max="266" width="4.42578125" style="8" customWidth="1"/>
    <col min="267" max="267" width="10.7109375" style="8" customWidth="1"/>
    <col min="268" max="513" width="9.140625" style="8"/>
    <col min="514" max="517" width="10.7109375" style="8" customWidth="1"/>
    <col min="518" max="518" width="8.5703125" style="8" customWidth="1"/>
    <col min="519" max="521" width="10.7109375" style="8" customWidth="1"/>
    <col min="522" max="522" width="4.42578125" style="8" customWidth="1"/>
    <col min="523" max="523" width="10.7109375" style="8" customWidth="1"/>
    <col min="524" max="769" width="9.140625" style="8"/>
    <col min="770" max="773" width="10.7109375" style="8" customWidth="1"/>
    <col min="774" max="774" width="8.5703125" style="8" customWidth="1"/>
    <col min="775" max="777" width="10.7109375" style="8" customWidth="1"/>
    <col min="778" max="778" width="4.42578125" style="8" customWidth="1"/>
    <col min="779" max="779" width="10.7109375" style="8" customWidth="1"/>
    <col min="780" max="1025" width="9.140625" style="8"/>
    <col min="1026" max="1029" width="10.7109375" style="8" customWidth="1"/>
    <col min="1030" max="1030" width="8.5703125" style="8" customWidth="1"/>
    <col min="1031" max="1033" width="10.7109375" style="8" customWidth="1"/>
    <col min="1034" max="1034" width="4.42578125" style="8" customWidth="1"/>
    <col min="1035" max="1035" width="10.7109375" style="8" customWidth="1"/>
    <col min="1036" max="1281" width="9.140625" style="8"/>
    <col min="1282" max="1285" width="10.7109375" style="8" customWidth="1"/>
    <col min="1286" max="1286" width="8.5703125" style="8" customWidth="1"/>
    <col min="1287" max="1289" width="10.7109375" style="8" customWidth="1"/>
    <col min="1290" max="1290" width="4.42578125" style="8" customWidth="1"/>
    <col min="1291" max="1291" width="10.7109375" style="8" customWidth="1"/>
    <col min="1292" max="1537" width="9.140625" style="8"/>
    <col min="1538" max="1541" width="10.7109375" style="8" customWidth="1"/>
    <col min="1542" max="1542" width="8.5703125" style="8" customWidth="1"/>
    <col min="1543" max="1545" width="10.7109375" style="8" customWidth="1"/>
    <col min="1546" max="1546" width="4.42578125" style="8" customWidth="1"/>
    <col min="1547" max="1547" width="10.7109375" style="8" customWidth="1"/>
    <col min="1548" max="1793" width="9.140625" style="8"/>
    <col min="1794" max="1797" width="10.7109375" style="8" customWidth="1"/>
    <col min="1798" max="1798" width="8.5703125" style="8" customWidth="1"/>
    <col min="1799" max="1801" width="10.7109375" style="8" customWidth="1"/>
    <col min="1802" max="1802" width="4.42578125" style="8" customWidth="1"/>
    <col min="1803" max="1803" width="10.7109375" style="8" customWidth="1"/>
    <col min="1804" max="2049" width="9.140625" style="8"/>
    <col min="2050" max="2053" width="10.7109375" style="8" customWidth="1"/>
    <col min="2054" max="2054" width="8.5703125" style="8" customWidth="1"/>
    <col min="2055" max="2057" width="10.7109375" style="8" customWidth="1"/>
    <col min="2058" max="2058" width="4.42578125" style="8" customWidth="1"/>
    <col min="2059" max="2059" width="10.7109375" style="8" customWidth="1"/>
    <col min="2060" max="2305" width="9.140625" style="8"/>
    <col min="2306" max="2309" width="10.7109375" style="8" customWidth="1"/>
    <col min="2310" max="2310" width="8.5703125" style="8" customWidth="1"/>
    <col min="2311" max="2313" width="10.7109375" style="8" customWidth="1"/>
    <col min="2314" max="2314" width="4.42578125" style="8" customWidth="1"/>
    <col min="2315" max="2315" width="10.7109375" style="8" customWidth="1"/>
    <col min="2316" max="2561" width="9.140625" style="8"/>
    <col min="2562" max="2565" width="10.7109375" style="8" customWidth="1"/>
    <col min="2566" max="2566" width="8.5703125" style="8" customWidth="1"/>
    <col min="2567" max="2569" width="10.7109375" style="8" customWidth="1"/>
    <col min="2570" max="2570" width="4.42578125" style="8" customWidth="1"/>
    <col min="2571" max="2571" width="10.7109375" style="8" customWidth="1"/>
    <col min="2572" max="2817" width="9.140625" style="8"/>
    <col min="2818" max="2821" width="10.7109375" style="8" customWidth="1"/>
    <col min="2822" max="2822" width="8.5703125" style="8" customWidth="1"/>
    <col min="2823" max="2825" width="10.7109375" style="8" customWidth="1"/>
    <col min="2826" max="2826" width="4.42578125" style="8" customWidth="1"/>
    <col min="2827" max="2827" width="10.7109375" style="8" customWidth="1"/>
    <col min="2828" max="3073" width="9.140625" style="8"/>
    <col min="3074" max="3077" width="10.7109375" style="8" customWidth="1"/>
    <col min="3078" max="3078" width="8.5703125" style="8" customWidth="1"/>
    <col min="3079" max="3081" width="10.7109375" style="8" customWidth="1"/>
    <col min="3082" max="3082" width="4.42578125" style="8" customWidth="1"/>
    <col min="3083" max="3083" width="10.7109375" style="8" customWidth="1"/>
    <col min="3084" max="3329" width="9.140625" style="8"/>
    <col min="3330" max="3333" width="10.7109375" style="8" customWidth="1"/>
    <col min="3334" max="3334" width="8.5703125" style="8" customWidth="1"/>
    <col min="3335" max="3337" width="10.7109375" style="8" customWidth="1"/>
    <col min="3338" max="3338" width="4.42578125" style="8" customWidth="1"/>
    <col min="3339" max="3339" width="10.7109375" style="8" customWidth="1"/>
    <col min="3340" max="3585" width="9.140625" style="8"/>
    <col min="3586" max="3589" width="10.7109375" style="8" customWidth="1"/>
    <col min="3590" max="3590" width="8.5703125" style="8" customWidth="1"/>
    <col min="3591" max="3593" width="10.7109375" style="8" customWidth="1"/>
    <col min="3594" max="3594" width="4.42578125" style="8" customWidth="1"/>
    <col min="3595" max="3595" width="10.7109375" style="8" customWidth="1"/>
    <col min="3596" max="3841" width="9.140625" style="8"/>
    <col min="3842" max="3845" width="10.7109375" style="8" customWidth="1"/>
    <col min="3846" max="3846" width="8.5703125" style="8" customWidth="1"/>
    <col min="3847" max="3849" width="10.7109375" style="8" customWidth="1"/>
    <col min="3850" max="3850" width="4.42578125" style="8" customWidth="1"/>
    <col min="3851" max="3851" width="10.7109375" style="8" customWidth="1"/>
    <col min="3852" max="4097" width="9.140625" style="8"/>
    <col min="4098" max="4101" width="10.7109375" style="8" customWidth="1"/>
    <col min="4102" max="4102" width="8.5703125" style="8" customWidth="1"/>
    <col min="4103" max="4105" width="10.7109375" style="8" customWidth="1"/>
    <col min="4106" max="4106" width="4.42578125" style="8" customWidth="1"/>
    <col min="4107" max="4107" width="10.7109375" style="8" customWidth="1"/>
    <col min="4108" max="4353" width="9.140625" style="8"/>
    <col min="4354" max="4357" width="10.7109375" style="8" customWidth="1"/>
    <col min="4358" max="4358" width="8.5703125" style="8" customWidth="1"/>
    <col min="4359" max="4361" width="10.7109375" style="8" customWidth="1"/>
    <col min="4362" max="4362" width="4.42578125" style="8" customWidth="1"/>
    <col min="4363" max="4363" width="10.7109375" style="8" customWidth="1"/>
    <col min="4364" max="4609" width="9.140625" style="8"/>
    <col min="4610" max="4613" width="10.7109375" style="8" customWidth="1"/>
    <col min="4614" max="4614" width="8.5703125" style="8" customWidth="1"/>
    <col min="4615" max="4617" width="10.7109375" style="8" customWidth="1"/>
    <col min="4618" max="4618" width="4.42578125" style="8" customWidth="1"/>
    <col min="4619" max="4619" width="10.7109375" style="8" customWidth="1"/>
    <col min="4620" max="4865" width="9.140625" style="8"/>
    <col min="4866" max="4869" width="10.7109375" style="8" customWidth="1"/>
    <col min="4870" max="4870" width="8.5703125" style="8" customWidth="1"/>
    <col min="4871" max="4873" width="10.7109375" style="8" customWidth="1"/>
    <col min="4874" max="4874" width="4.42578125" style="8" customWidth="1"/>
    <col min="4875" max="4875" width="10.7109375" style="8" customWidth="1"/>
    <col min="4876" max="5121" width="9.140625" style="8"/>
    <col min="5122" max="5125" width="10.7109375" style="8" customWidth="1"/>
    <col min="5126" max="5126" width="8.5703125" style="8" customWidth="1"/>
    <col min="5127" max="5129" width="10.7109375" style="8" customWidth="1"/>
    <col min="5130" max="5130" width="4.42578125" style="8" customWidth="1"/>
    <col min="5131" max="5131" width="10.7109375" style="8" customWidth="1"/>
    <col min="5132" max="5377" width="9.140625" style="8"/>
    <col min="5378" max="5381" width="10.7109375" style="8" customWidth="1"/>
    <col min="5382" max="5382" width="8.5703125" style="8" customWidth="1"/>
    <col min="5383" max="5385" width="10.7109375" style="8" customWidth="1"/>
    <col min="5386" max="5386" width="4.42578125" style="8" customWidth="1"/>
    <col min="5387" max="5387" width="10.7109375" style="8" customWidth="1"/>
    <col min="5388" max="5633" width="9.140625" style="8"/>
    <col min="5634" max="5637" width="10.7109375" style="8" customWidth="1"/>
    <col min="5638" max="5638" width="8.5703125" style="8" customWidth="1"/>
    <col min="5639" max="5641" width="10.7109375" style="8" customWidth="1"/>
    <col min="5642" max="5642" width="4.42578125" style="8" customWidth="1"/>
    <col min="5643" max="5643" width="10.7109375" style="8" customWidth="1"/>
    <col min="5644" max="5889" width="9.140625" style="8"/>
    <col min="5890" max="5893" width="10.7109375" style="8" customWidth="1"/>
    <col min="5894" max="5894" width="8.5703125" style="8" customWidth="1"/>
    <col min="5895" max="5897" width="10.7109375" style="8" customWidth="1"/>
    <col min="5898" max="5898" width="4.42578125" style="8" customWidth="1"/>
    <col min="5899" max="5899" width="10.7109375" style="8" customWidth="1"/>
    <col min="5900" max="6145" width="9.140625" style="8"/>
    <col min="6146" max="6149" width="10.7109375" style="8" customWidth="1"/>
    <col min="6150" max="6150" width="8.5703125" style="8" customWidth="1"/>
    <col min="6151" max="6153" width="10.7109375" style="8" customWidth="1"/>
    <col min="6154" max="6154" width="4.42578125" style="8" customWidth="1"/>
    <col min="6155" max="6155" width="10.7109375" style="8" customWidth="1"/>
    <col min="6156" max="6401" width="9.140625" style="8"/>
    <col min="6402" max="6405" width="10.7109375" style="8" customWidth="1"/>
    <col min="6406" max="6406" width="8.5703125" style="8" customWidth="1"/>
    <col min="6407" max="6409" width="10.7109375" style="8" customWidth="1"/>
    <col min="6410" max="6410" width="4.42578125" style="8" customWidth="1"/>
    <col min="6411" max="6411" width="10.7109375" style="8" customWidth="1"/>
    <col min="6412" max="6657" width="9.140625" style="8"/>
    <col min="6658" max="6661" width="10.7109375" style="8" customWidth="1"/>
    <col min="6662" max="6662" width="8.5703125" style="8" customWidth="1"/>
    <col min="6663" max="6665" width="10.7109375" style="8" customWidth="1"/>
    <col min="6666" max="6666" width="4.42578125" style="8" customWidth="1"/>
    <col min="6667" max="6667" width="10.7109375" style="8" customWidth="1"/>
    <col min="6668" max="6913" width="9.140625" style="8"/>
    <col min="6914" max="6917" width="10.7109375" style="8" customWidth="1"/>
    <col min="6918" max="6918" width="8.5703125" style="8" customWidth="1"/>
    <col min="6919" max="6921" width="10.7109375" style="8" customWidth="1"/>
    <col min="6922" max="6922" width="4.42578125" style="8" customWidth="1"/>
    <col min="6923" max="6923" width="10.7109375" style="8" customWidth="1"/>
    <col min="6924" max="7169" width="9.140625" style="8"/>
    <col min="7170" max="7173" width="10.7109375" style="8" customWidth="1"/>
    <col min="7174" max="7174" width="8.5703125" style="8" customWidth="1"/>
    <col min="7175" max="7177" width="10.7109375" style="8" customWidth="1"/>
    <col min="7178" max="7178" width="4.42578125" style="8" customWidth="1"/>
    <col min="7179" max="7179" width="10.7109375" style="8" customWidth="1"/>
    <col min="7180" max="7425" width="9.140625" style="8"/>
    <col min="7426" max="7429" width="10.7109375" style="8" customWidth="1"/>
    <col min="7430" max="7430" width="8.5703125" style="8" customWidth="1"/>
    <col min="7431" max="7433" width="10.7109375" style="8" customWidth="1"/>
    <col min="7434" max="7434" width="4.42578125" style="8" customWidth="1"/>
    <col min="7435" max="7435" width="10.7109375" style="8" customWidth="1"/>
    <col min="7436" max="7681" width="9.140625" style="8"/>
    <col min="7682" max="7685" width="10.7109375" style="8" customWidth="1"/>
    <col min="7686" max="7686" width="8.5703125" style="8" customWidth="1"/>
    <col min="7687" max="7689" width="10.7109375" style="8" customWidth="1"/>
    <col min="7690" max="7690" width="4.42578125" style="8" customWidth="1"/>
    <col min="7691" max="7691" width="10.7109375" style="8" customWidth="1"/>
    <col min="7692" max="7937" width="9.140625" style="8"/>
    <col min="7938" max="7941" width="10.7109375" style="8" customWidth="1"/>
    <col min="7942" max="7942" width="8.5703125" style="8" customWidth="1"/>
    <col min="7943" max="7945" width="10.7109375" style="8" customWidth="1"/>
    <col min="7946" max="7946" width="4.42578125" style="8" customWidth="1"/>
    <col min="7947" max="7947" width="10.7109375" style="8" customWidth="1"/>
    <col min="7948" max="8193" width="9.140625" style="8"/>
    <col min="8194" max="8197" width="10.7109375" style="8" customWidth="1"/>
    <col min="8198" max="8198" width="8.5703125" style="8" customWidth="1"/>
    <col min="8199" max="8201" width="10.7109375" style="8" customWidth="1"/>
    <col min="8202" max="8202" width="4.42578125" style="8" customWidth="1"/>
    <col min="8203" max="8203" width="10.7109375" style="8" customWidth="1"/>
    <col min="8204" max="8449" width="9.140625" style="8"/>
    <col min="8450" max="8453" width="10.7109375" style="8" customWidth="1"/>
    <col min="8454" max="8454" width="8.5703125" style="8" customWidth="1"/>
    <col min="8455" max="8457" width="10.7109375" style="8" customWidth="1"/>
    <col min="8458" max="8458" width="4.42578125" style="8" customWidth="1"/>
    <col min="8459" max="8459" width="10.7109375" style="8" customWidth="1"/>
    <col min="8460" max="8705" width="9.140625" style="8"/>
    <col min="8706" max="8709" width="10.7109375" style="8" customWidth="1"/>
    <col min="8710" max="8710" width="8.5703125" style="8" customWidth="1"/>
    <col min="8711" max="8713" width="10.7109375" style="8" customWidth="1"/>
    <col min="8714" max="8714" width="4.42578125" style="8" customWidth="1"/>
    <col min="8715" max="8715" width="10.7109375" style="8" customWidth="1"/>
    <col min="8716" max="8961" width="9.140625" style="8"/>
    <col min="8962" max="8965" width="10.7109375" style="8" customWidth="1"/>
    <col min="8966" max="8966" width="8.5703125" style="8" customWidth="1"/>
    <col min="8967" max="8969" width="10.7109375" style="8" customWidth="1"/>
    <col min="8970" max="8970" width="4.42578125" style="8" customWidth="1"/>
    <col min="8971" max="8971" width="10.7109375" style="8" customWidth="1"/>
    <col min="8972" max="9217" width="9.140625" style="8"/>
    <col min="9218" max="9221" width="10.7109375" style="8" customWidth="1"/>
    <col min="9222" max="9222" width="8.5703125" style="8" customWidth="1"/>
    <col min="9223" max="9225" width="10.7109375" style="8" customWidth="1"/>
    <col min="9226" max="9226" width="4.42578125" style="8" customWidth="1"/>
    <col min="9227" max="9227" width="10.7109375" style="8" customWidth="1"/>
    <col min="9228" max="9473" width="9.140625" style="8"/>
    <col min="9474" max="9477" width="10.7109375" style="8" customWidth="1"/>
    <col min="9478" max="9478" width="8.5703125" style="8" customWidth="1"/>
    <col min="9479" max="9481" width="10.7109375" style="8" customWidth="1"/>
    <col min="9482" max="9482" width="4.42578125" style="8" customWidth="1"/>
    <col min="9483" max="9483" width="10.7109375" style="8" customWidth="1"/>
    <col min="9484" max="9729" width="9.140625" style="8"/>
    <col min="9730" max="9733" width="10.7109375" style="8" customWidth="1"/>
    <col min="9734" max="9734" width="8.5703125" style="8" customWidth="1"/>
    <col min="9735" max="9737" width="10.7109375" style="8" customWidth="1"/>
    <col min="9738" max="9738" width="4.42578125" style="8" customWidth="1"/>
    <col min="9739" max="9739" width="10.7109375" style="8" customWidth="1"/>
    <col min="9740" max="9985" width="9.140625" style="8"/>
    <col min="9986" max="9989" width="10.7109375" style="8" customWidth="1"/>
    <col min="9990" max="9990" width="8.5703125" style="8" customWidth="1"/>
    <col min="9991" max="9993" width="10.7109375" style="8" customWidth="1"/>
    <col min="9994" max="9994" width="4.42578125" style="8" customWidth="1"/>
    <col min="9995" max="9995" width="10.7109375" style="8" customWidth="1"/>
    <col min="9996" max="10241" width="9.140625" style="8"/>
    <col min="10242" max="10245" width="10.7109375" style="8" customWidth="1"/>
    <col min="10246" max="10246" width="8.5703125" style="8" customWidth="1"/>
    <col min="10247" max="10249" width="10.7109375" style="8" customWidth="1"/>
    <col min="10250" max="10250" width="4.42578125" style="8" customWidth="1"/>
    <col min="10251" max="10251" width="10.7109375" style="8" customWidth="1"/>
    <col min="10252" max="10497" width="9.140625" style="8"/>
    <col min="10498" max="10501" width="10.7109375" style="8" customWidth="1"/>
    <col min="10502" max="10502" width="8.5703125" style="8" customWidth="1"/>
    <col min="10503" max="10505" width="10.7109375" style="8" customWidth="1"/>
    <col min="10506" max="10506" width="4.42578125" style="8" customWidth="1"/>
    <col min="10507" max="10507" width="10.7109375" style="8" customWidth="1"/>
    <col min="10508" max="10753" width="9.140625" style="8"/>
    <col min="10754" max="10757" width="10.7109375" style="8" customWidth="1"/>
    <col min="10758" max="10758" width="8.5703125" style="8" customWidth="1"/>
    <col min="10759" max="10761" width="10.7109375" style="8" customWidth="1"/>
    <col min="10762" max="10762" width="4.42578125" style="8" customWidth="1"/>
    <col min="10763" max="10763" width="10.7109375" style="8" customWidth="1"/>
    <col min="10764" max="11009" width="9.140625" style="8"/>
    <col min="11010" max="11013" width="10.7109375" style="8" customWidth="1"/>
    <col min="11014" max="11014" width="8.5703125" style="8" customWidth="1"/>
    <col min="11015" max="11017" width="10.7109375" style="8" customWidth="1"/>
    <col min="11018" max="11018" width="4.42578125" style="8" customWidth="1"/>
    <col min="11019" max="11019" width="10.7109375" style="8" customWidth="1"/>
    <col min="11020" max="11265" width="9.140625" style="8"/>
    <col min="11266" max="11269" width="10.7109375" style="8" customWidth="1"/>
    <col min="11270" max="11270" width="8.5703125" style="8" customWidth="1"/>
    <col min="11271" max="11273" width="10.7109375" style="8" customWidth="1"/>
    <col min="11274" max="11274" width="4.42578125" style="8" customWidth="1"/>
    <col min="11275" max="11275" width="10.7109375" style="8" customWidth="1"/>
    <col min="11276" max="11521" width="9.140625" style="8"/>
    <col min="11522" max="11525" width="10.7109375" style="8" customWidth="1"/>
    <col min="11526" max="11526" width="8.5703125" style="8" customWidth="1"/>
    <col min="11527" max="11529" width="10.7109375" style="8" customWidth="1"/>
    <col min="11530" max="11530" width="4.42578125" style="8" customWidth="1"/>
    <col min="11531" max="11531" width="10.7109375" style="8" customWidth="1"/>
    <col min="11532" max="11777" width="9.140625" style="8"/>
    <col min="11778" max="11781" width="10.7109375" style="8" customWidth="1"/>
    <col min="11782" max="11782" width="8.5703125" style="8" customWidth="1"/>
    <col min="11783" max="11785" width="10.7109375" style="8" customWidth="1"/>
    <col min="11786" max="11786" width="4.42578125" style="8" customWidth="1"/>
    <col min="11787" max="11787" width="10.7109375" style="8" customWidth="1"/>
    <col min="11788" max="12033" width="9.140625" style="8"/>
    <col min="12034" max="12037" width="10.7109375" style="8" customWidth="1"/>
    <col min="12038" max="12038" width="8.5703125" style="8" customWidth="1"/>
    <col min="12039" max="12041" width="10.7109375" style="8" customWidth="1"/>
    <col min="12042" max="12042" width="4.42578125" style="8" customWidth="1"/>
    <col min="12043" max="12043" width="10.7109375" style="8" customWidth="1"/>
    <col min="12044" max="12289" width="9.140625" style="8"/>
    <col min="12290" max="12293" width="10.7109375" style="8" customWidth="1"/>
    <col min="12294" max="12294" width="8.5703125" style="8" customWidth="1"/>
    <col min="12295" max="12297" width="10.7109375" style="8" customWidth="1"/>
    <col min="12298" max="12298" width="4.42578125" style="8" customWidth="1"/>
    <col min="12299" max="12299" width="10.7109375" style="8" customWidth="1"/>
    <col min="12300" max="12545" width="9.140625" style="8"/>
    <col min="12546" max="12549" width="10.7109375" style="8" customWidth="1"/>
    <col min="12550" max="12550" width="8.5703125" style="8" customWidth="1"/>
    <col min="12551" max="12553" width="10.7109375" style="8" customWidth="1"/>
    <col min="12554" max="12554" width="4.42578125" style="8" customWidth="1"/>
    <col min="12555" max="12555" width="10.7109375" style="8" customWidth="1"/>
    <col min="12556" max="12801" width="9.140625" style="8"/>
    <col min="12802" max="12805" width="10.7109375" style="8" customWidth="1"/>
    <col min="12806" max="12806" width="8.5703125" style="8" customWidth="1"/>
    <col min="12807" max="12809" width="10.7109375" style="8" customWidth="1"/>
    <col min="12810" max="12810" width="4.42578125" style="8" customWidth="1"/>
    <col min="12811" max="12811" width="10.7109375" style="8" customWidth="1"/>
    <col min="12812" max="13057" width="9.140625" style="8"/>
    <col min="13058" max="13061" width="10.7109375" style="8" customWidth="1"/>
    <col min="13062" max="13062" width="8.5703125" style="8" customWidth="1"/>
    <col min="13063" max="13065" width="10.7109375" style="8" customWidth="1"/>
    <col min="13066" max="13066" width="4.42578125" style="8" customWidth="1"/>
    <col min="13067" max="13067" width="10.7109375" style="8" customWidth="1"/>
    <col min="13068" max="13313" width="9.140625" style="8"/>
    <col min="13314" max="13317" width="10.7109375" style="8" customWidth="1"/>
    <col min="13318" max="13318" width="8.5703125" style="8" customWidth="1"/>
    <col min="13319" max="13321" width="10.7109375" style="8" customWidth="1"/>
    <col min="13322" max="13322" width="4.42578125" style="8" customWidth="1"/>
    <col min="13323" max="13323" width="10.7109375" style="8" customWidth="1"/>
    <col min="13324" max="13569" width="9.140625" style="8"/>
    <col min="13570" max="13573" width="10.7109375" style="8" customWidth="1"/>
    <col min="13574" max="13574" width="8.5703125" style="8" customWidth="1"/>
    <col min="13575" max="13577" width="10.7109375" style="8" customWidth="1"/>
    <col min="13578" max="13578" width="4.42578125" style="8" customWidth="1"/>
    <col min="13579" max="13579" width="10.7109375" style="8" customWidth="1"/>
    <col min="13580" max="13825" width="9.140625" style="8"/>
    <col min="13826" max="13829" width="10.7109375" style="8" customWidth="1"/>
    <col min="13830" max="13830" width="8.5703125" style="8" customWidth="1"/>
    <col min="13831" max="13833" width="10.7109375" style="8" customWidth="1"/>
    <col min="13834" max="13834" width="4.42578125" style="8" customWidth="1"/>
    <col min="13835" max="13835" width="10.7109375" style="8" customWidth="1"/>
    <col min="13836" max="14081" width="9.140625" style="8"/>
    <col min="14082" max="14085" width="10.7109375" style="8" customWidth="1"/>
    <col min="14086" max="14086" width="8.5703125" style="8" customWidth="1"/>
    <col min="14087" max="14089" width="10.7109375" style="8" customWidth="1"/>
    <col min="14090" max="14090" width="4.42578125" style="8" customWidth="1"/>
    <col min="14091" max="14091" width="10.7109375" style="8" customWidth="1"/>
    <col min="14092" max="14337" width="9.140625" style="8"/>
    <col min="14338" max="14341" width="10.7109375" style="8" customWidth="1"/>
    <col min="14342" max="14342" width="8.5703125" style="8" customWidth="1"/>
    <col min="14343" max="14345" width="10.7109375" style="8" customWidth="1"/>
    <col min="14346" max="14346" width="4.42578125" style="8" customWidth="1"/>
    <col min="14347" max="14347" width="10.7109375" style="8" customWidth="1"/>
    <col min="14348" max="14593" width="9.140625" style="8"/>
    <col min="14594" max="14597" width="10.7109375" style="8" customWidth="1"/>
    <col min="14598" max="14598" width="8.5703125" style="8" customWidth="1"/>
    <col min="14599" max="14601" width="10.7109375" style="8" customWidth="1"/>
    <col min="14602" max="14602" width="4.42578125" style="8" customWidth="1"/>
    <col min="14603" max="14603" width="10.7109375" style="8" customWidth="1"/>
    <col min="14604" max="14849" width="9.140625" style="8"/>
    <col min="14850" max="14853" width="10.7109375" style="8" customWidth="1"/>
    <col min="14854" max="14854" width="8.5703125" style="8" customWidth="1"/>
    <col min="14855" max="14857" width="10.7109375" style="8" customWidth="1"/>
    <col min="14858" max="14858" width="4.42578125" style="8" customWidth="1"/>
    <col min="14859" max="14859" width="10.7109375" style="8" customWidth="1"/>
    <col min="14860" max="15105" width="9.140625" style="8"/>
    <col min="15106" max="15109" width="10.7109375" style="8" customWidth="1"/>
    <col min="15110" max="15110" width="8.5703125" style="8" customWidth="1"/>
    <col min="15111" max="15113" width="10.7109375" style="8" customWidth="1"/>
    <col min="15114" max="15114" width="4.42578125" style="8" customWidth="1"/>
    <col min="15115" max="15115" width="10.7109375" style="8" customWidth="1"/>
    <col min="15116" max="15361" width="9.140625" style="8"/>
    <col min="15362" max="15365" width="10.7109375" style="8" customWidth="1"/>
    <col min="15366" max="15366" width="8.5703125" style="8" customWidth="1"/>
    <col min="15367" max="15369" width="10.7109375" style="8" customWidth="1"/>
    <col min="15370" max="15370" width="4.42578125" style="8" customWidth="1"/>
    <col min="15371" max="15371" width="10.7109375" style="8" customWidth="1"/>
    <col min="15372" max="15617" width="9.140625" style="8"/>
    <col min="15618" max="15621" width="10.7109375" style="8" customWidth="1"/>
    <col min="15622" max="15622" width="8.5703125" style="8" customWidth="1"/>
    <col min="15623" max="15625" width="10.7109375" style="8" customWidth="1"/>
    <col min="15626" max="15626" width="4.42578125" style="8" customWidth="1"/>
    <col min="15627" max="15627" width="10.7109375" style="8" customWidth="1"/>
    <col min="15628" max="15873" width="9.140625" style="8"/>
    <col min="15874" max="15877" width="10.7109375" style="8" customWidth="1"/>
    <col min="15878" max="15878" width="8.5703125" style="8" customWidth="1"/>
    <col min="15879" max="15881" width="10.7109375" style="8" customWidth="1"/>
    <col min="15882" max="15882" width="4.42578125" style="8" customWidth="1"/>
    <col min="15883" max="15883" width="10.7109375" style="8" customWidth="1"/>
    <col min="15884" max="16129" width="9.140625" style="8"/>
    <col min="16130" max="16133" width="10.7109375" style="8" customWidth="1"/>
    <col min="16134" max="16134" width="8.5703125" style="8" customWidth="1"/>
    <col min="16135" max="16137" width="10.7109375" style="8" customWidth="1"/>
    <col min="16138" max="16138" width="4.42578125" style="8" customWidth="1"/>
    <col min="16139" max="16139" width="10.7109375" style="8" customWidth="1"/>
    <col min="16140" max="16384" width="9.140625" style="8"/>
  </cols>
  <sheetData>
    <row r="1" spans="1:21" s="3" customFormat="1" ht="55.5" customHeight="1" x14ac:dyDescent="0.35">
      <c r="A1" s="26"/>
      <c r="B1" s="1"/>
      <c r="C1" s="2"/>
      <c r="D1" s="2"/>
      <c r="E1" s="29" t="s">
        <v>33</v>
      </c>
      <c r="F1" s="30"/>
      <c r="G1" s="30"/>
      <c r="H1" s="30"/>
      <c r="I1" s="30"/>
      <c r="J1" s="30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55.5" customHeight="1" x14ac:dyDescent="0.35">
      <c r="A2" s="26"/>
      <c r="B2" s="1"/>
      <c r="C2" s="2"/>
      <c r="D2" s="2"/>
      <c r="E2" s="4"/>
      <c r="F2" s="29" t="s">
        <v>19</v>
      </c>
      <c r="G2" s="32"/>
      <c r="H2" s="32"/>
      <c r="I2" s="2"/>
      <c r="K2" s="25">
        <v>60.325000000000003</v>
      </c>
      <c r="L2" s="25">
        <v>146.05000000000001</v>
      </c>
      <c r="M2" s="25">
        <f>E17</f>
        <v>225</v>
      </c>
      <c r="N2" s="25"/>
      <c r="O2" s="2"/>
      <c r="P2" s="2"/>
      <c r="Q2" s="2"/>
      <c r="R2" s="2"/>
      <c r="S2" s="2"/>
      <c r="T2" s="2"/>
      <c r="U2" s="2"/>
    </row>
    <row r="3" spans="1:21" s="3" customFormat="1" x14ac:dyDescent="0.2">
      <c r="A3" s="2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.75" x14ac:dyDescent="0.25">
      <c r="B4" s="5" t="s">
        <v>0</v>
      </c>
      <c r="C4" s="6" t="s">
        <v>1</v>
      </c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x14ac:dyDescent="0.2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.75" x14ac:dyDescent="0.25">
      <c r="B6" s="5" t="s">
        <v>2</v>
      </c>
      <c r="C6" s="6" t="s">
        <v>3</v>
      </c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2">
      <c r="B8" s="6" t="s">
        <v>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2">
      <c r="B9" s="6" t="s">
        <v>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2">
      <c r="B11" s="10" t="s">
        <v>6</v>
      </c>
      <c r="C11" s="10"/>
      <c r="D11" s="10"/>
      <c r="E11" s="10"/>
      <c r="F11" s="10"/>
      <c r="G11" s="10"/>
      <c r="H11" s="10"/>
      <c r="I11" s="10"/>
      <c r="J11" s="10"/>
      <c r="K11" s="2"/>
      <c r="L11" s="11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2">
      <c r="B12" s="10" t="s">
        <v>34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6"/>
      <c r="N12" s="6"/>
      <c r="O12" s="6"/>
      <c r="P12" s="6"/>
      <c r="Q12" s="6"/>
      <c r="R12" s="6"/>
      <c r="S12" s="6"/>
      <c r="T12" s="6"/>
      <c r="U12" s="6"/>
    </row>
    <row r="13" spans="1:21" ht="15.75" x14ac:dyDescent="0.25">
      <c r="B13" s="12" t="s">
        <v>7</v>
      </c>
      <c r="D13" s="11"/>
      <c r="E13" s="11"/>
      <c r="F13" s="11"/>
      <c r="G13" s="11"/>
      <c r="H13" s="11"/>
      <c r="I13" s="11"/>
      <c r="J13" s="11"/>
      <c r="K13" s="11"/>
      <c r="L13" s="11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s="16" customFormat="1" ht="34.5" customHeight="1" x14ac:dyDescent="0.25">
      <c r="A15" s="28"/>
      <c r="B15" s="31"/>
      <c r="C15" s="30"/>
      <c r="D15" s="13"/>
      <c r="E15" s="31" t="s">
        <v>8</v>
      </c>
      <c r="F15" s="30"/>
      <c r="G15" s="14" t="s">
        <v>9</v>
      </c>
      <c r="H15" s="13"/>
      <c r="I15" s="15"/>
      <c r="J15" s="15"/>
      <c r="K15" s="15"/>
      <c r="L15" s="15"/>
    </row>
    <row r="16" spans="1:21" s="16" customFormat="1" x14ac:dyDescent="0.2">
      <c r="A16" s="28"/>
      <c r="B16" s="15"/>
      <c r="C16" s="15"/>
      <c r="D16" s="15"/>
      <c r="E16" s="17" t="s">
        <v>2</v>
      </c>
      <c r="F16" s="17"/>
      <c r="G16" s="17" t="s">
        <v>0</v>
      </c>
      <c r="H16" s="15"/>
      <c r="I16" s="15"/>
      <c r="J16" s="15"/>
      <c r="K16" s="15"/>
      <c r="L16" s="15"/>
    </row>
    <row r="17" spans="1:13" s="16" customFormat="1" ht="15.75" x14ac:dyDescent="0.25">
      <c r="A17" s="28"/>
      <c r="B17" s="18" t="s">
        <v>10</v>
      </c>
      <c r="C17" s="15"/>
      <c r="D17" s="15"/>
      <c r="E17" s="19">
        <v>225</v>
      </c>
      <c r="F17" s="15" t="s">
        <v>11</v>
      </c>
      <c r="G17" s="20">
        <v>207</v>
      </c>
      <c r="H17" s="15" t="s">
        <v>11</v>
      </c>
      <c r="I17" s="15" t="s">
        <v>12</v>
      </c>
      <c r="J17" s="15"/>
    </row>
    <row r="18" spans="1:13" s="16" customFormat="1" x14ac:dyDescent="0.2">
      <c r="A18" s="28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3" s="16" customFormat="1" ht="18.75" x14ac:dyDescent="0.3">
      <c r="A19" s="28"/>
      <c r="B19" s="21" t="s">
        <v>13</v>
      </c>
      <c r="C19" s="15"/>
      <c r="D19" s="15"/>
      <c r="E19" s="15"/>
      <c r="F19" s="15"/>
      <c r="G19" s="15"/>
      <c r="H19" s="15"/>
      <c r="I19" s="15"/>
      <c r="J19" s="15"/>
      <c r="K19" s="15"/>
    </row>
    <row r="20" spans="1:13" s="16" customFormat="1" x14ac:dyDescent="0.2">
      <c r="A20" s="28"/>
      <c r="B20" s="15" t="s">
        <v>8</v>
      </c>
      <c r="C20" s="15"/>
      <c r="D20" s="15" t="s">
        <v>2</v>
      </c>
      <c r="E20" s="22">
        <f>E17</f>
        <v>225</v>
      </c>
      <c r="F20" s="23" t="s">
        <v>11</v>
      </c>
      <c r="G20" s="22">
        <f>G21+G22</f>
        <v>225.45154690088069</v>
      </c>
      <c r="H20" s="15" t="s">
        <v>11</v>
      </c>
      <c r="I20" s="15"/>
      <c r="J20" s="15"/>
      <c r="K20" s="15"/>
    </row>
    <row r="21" spans="1:13" s="16" customFormat="1" x14ac:dyDescent="0.2">
      <c r="A21" s="28"/>
      <c r="B21" s="15" t="s">
        <v>47</v>
      </c>
      <c r="C21" s="15"/>
      <c r="D21" s="15" t="s">
        <v>14</v>
      </c>
      <c r="E21" s="22">
        <f>IF(E17&lt;1,0,E17-SQRT(E17*E17-(66*120.9)))</f>
        <v>18.491888779157165</v>
      </c>
      <c r="F21" s="23" t="s">
        <v>11</v>
      </c>
      <c r="G21" s="22">
        <f>IF(G17&lt;1,0,SQRT(G17*G17+(66*120.9)))-G17</f>
        <v>18.451546900880686</v>
      </c>
      <c r="H21" s="15" t="s">
        <v>11</v>
      </c>
      <c r="I21" s="15"/>
      <c r="J21" s="15"/>
      <c r="K21" s="15"/>
    </row>
    <row r="22" spans="1:13" s="16" customFormat="1" x14ac:dyDescent="0.2">
      <c r="A22" s="28"/>
      <c r="B22" s="15" t="s">
        <v>15</v>
      </c>
      <c r="C22" s="15"/>
      <c r="D22" s="15" t="s">
        <v>0</v>
      </c>
      <c r="E22" s="22">
        <f>E17-E21</f>
        <v>206.50811122084284</v>
      </c>
      <c r="F22" s="23" t="s">
        <v>11</v>
      </c>
      <c r="G22" s="22">
        <f>G17</f>
        <v>207</v>
      </c>
      <c r="H22" s="15" t="s">
        <v>11</v>
      </c>
      <c r="I22" s="15"/>
      <c r="J22" s="15"/>
      <c r="K22" s="15"/>
    </row>
    <row r="23" spans="1:13" s="16" customFormat="1" x14ac:dyDescent="0.2">
      <c r="A23" s="28"/>
      <c r="B23" s="15" t="s">
        <v>16</v>
      </c>
      <c r="C23" s="15"/>
      <c r="D23" s="15" t="s">
        <v>17</v>
      </c>
      <c r="E23" s="24">
        <f>DEGREES(ASIN((K2+L2)/(G20*(((K2+L2)/2)^2/(K2*L2)+1))))</f>
        <v>24.486463259240118</v>
      </c>
      <c r="F23" s="15" t="s">
        <v>18</v>
      </c>
      <c r="G23" s="24">
        <f>DEGREES(ASIN((K2+L2)/(G20*(((K2+L2)/2)^2/(K2*L2)+1))))</f>
        <v>24.486463259240118</v>
      </c>
      <c r="H23" s="15" t="s">
        <v>18</v>
      </c>
      <c r="I23" s="15"/>
      <c r="J23" s="15"/>
      <c r="K23" s="15"/>
      <c r="L23" s="15"/>
      <c r="M23" s="15"/>
    </row>
    <row r="24" spans="1:13" s="16" customFormat="1" x14ac:dyDescent="0.2">
      <c r="A24" s="28"/>
      <c r="B24" s="15"/>
      <c r="C24" s="15"/>
      <c r="D24" s="15"/>
      <c r="E24" s="15"/>
      <c r="F24" s="15"/>
      <c r="H24" s="15"/>
      <c r="I24" s="15"/>
      <c r="J24" s="15"/>
      <c r="K24" s="15"/>
      <c r="L24" s="15"/>
      <c r="M24" s="15"/>
    </row>
    <row r="25" spans="1:13" s="16" customFormat="1" x14ac:dyDescent="0.2">
      <c r="A25" s="2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s="16" customFormat="1" x14ac:dyDescent="0.2">
      <c r="A26" s="2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6" customFormat="1" x14ac:dyDescent="0.2">
      <c r="A27" s="2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6" customFormat="1" x14ac:dyDescent="0.2">
      <c r="A28" s="2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6" customFormat="1" x14ac:dyDescent="0.2">
      <c r="A29" s="2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6" customFormat="1" x14ac:dyDescent="0.2">
      <c r="A30" s="2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6" customFormat="1" x14ac:dyDescent="0.2">
      <c r="A31" s="2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6" customFormat="1" x14ac:dyDescent="0.2">
      <c r="A32" s="2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6" customFormat="1" x14ac:dyDescent="0.2">
      <c r="A33" s="2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6" customFormat="1" x14ac:dyDescent="0.2">
      <c r="A34" s="2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s="16" customFormat="1" x14ac:dyDescent="0.2">
      <c r="A35" s="2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s="16" customFormat="1" x14ac:dyDescent="0.2">
      <c r="A36" s="2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s="16" customFormat="1" x14ac:dyDescent="0.2">
      <c r="A37" s="2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s="16" customFormat="1" x14ac:dyDescent="0.2">
      <c r="A38" s="2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s="16" customFormat="1" x14ac:dyDescent="0.2">
      <c r="A39" s="2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s="16" customFormat="1" x14ac:dyDescent="0.2">
      <c r="A40" s="2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s="16" customFormat="1" x14ac:dyDescent="0.2">
      <c r="A41" s="2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s="16" customFormat="1" x14ac:dyDescent="0.2">
      <c r="A42" s="2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s="16" customFormat="1" x14ac:dyDescent="0.2">
      <c r="A43" s="2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s="16" customFormat="1" x14ac:dyDescent="0.2">
      <c r="A44" s="2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s="16" customFormat="1" x14ac:dyDescent="0.2">
      <c r="A45" s="2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s="16" customFormat="1" x14ac:dyDescent="0.2">
      <c r="A46" s="28"/>
      <c r="H46" s="15"/>
      <c r="I46" s="15"/>
      <c r="J46" s="15"/>
      <c r="K46" s="15"/>
      <c r="L46" s="15"/>
      <c r="M46" s="15"/>
    </row>
    <row r="47" spans="1:13" s="16" customFormat="1" x14ac:dyDescent="0.2">
      <c r="A47" s="28"/>
      <c r="H47" s="15"/>
      <c r="I47" s="15"/>
      <c r="J47" s="15"/>
      <c r="K47" s="15"/>
      <c r="L47" s="15"/>
      <c r="M47" s="15"/>
    </row>
    <row r="48" spans="1:13" s="16" customFormat="1" x14ac:dyDescent="0.2">
      <c r="A48" s="28"/>
      <c r="H48" s="15"/>
      <c r="I48" s="15"/>
      <c r="J48" s="15"/>
      <c r="K48" s="15"/>
      <c r="L48" s="15"/>
      <c r="M48" s="15"/>
    </row>
    <row r="49" spans="1:13" s="16" customFormat="1" x14ac:dyDescent="0.2">
      <c r="A49" s="28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s="16" customFormat="1" x14ac:dyDescent="0.2">
      <c r="A50" s="28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s="16" customFormat="1" x14ac:dyDescent="0.2">
      <c r="A51" s="28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s="16" customFormat="1" x14ac:dyDescent="0.2">
      <c r="A52" s="28"/>
      <c r="I52" s="15"/>
      <c r="J52" s="15"/>
      <c r="K52" s="15"/>
      <c r="L52" s="15"/>
      <c r="M52" s="15"/>
    </row>
    <row r="53" spans="1:13" s="16" customFormat="1" x14ac:dyDescent="0.2">
      <c r="A53" s="2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s="16" customFormat="1" x14ac:dyDescent="0.2">
      <c r="A54" s="2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ht="15.75" x14ac:dyDescent="0.25">
      <c r="B55" s="34" t="s">
        <v>32</v>
      </c>
      <c r="C55" s="15"/>
      <c r="D55" s="15"/>
      <c r="E55" s="15"/>
      <c r="G55" s="15"/>
      <c r="H55" s="15"/>
    </row>
    <row r="56" spans="1:13" x14ac:dyDescent="0.2">
      <c r="B56" s="15" t="s">
        <v>43</v>
      </c>
      <c r="C56" s="15"/>
      <c r="D56" s="15"/>
      <c r="E56" s="15"/>
      <c r="F56" s="15"/>
      <c r="G56" s="15"/>
      <c r="H56" s="15"/>
    </row>
    <row r="57" spans="1:13" x14ac:dyDescent="0.2">
      <c r="B57" s="8" t="s">
        <v>44</v>
      </c>
    </row>
    <row r="58" spans="1:13" x14ac:dyDescent="0.2">
      <c r="B58" s="8" t="s">
        <v>45</v>
      </c>
    </row>
    <row r="59" spans="1:13" x14ac:dyDescent="0.2">
      <c r="B59" s="8" t="s">
        <v>46</v>
      </c>
    </row>
    <row r="61" spans="1:13" ht="15.75" x14ac:dyDescent="0.25">
      <c r="B61" s="40" t="s">
        <v>35</v>
      </c>
      <c r="C61" s="40" t="s">
        <v>20</v>
      </c>
      <c r="D61" s="40" t="s">
        <v>21</v>
      </c>
      <c r="E61" s="40" t="s">
        <v>16</v>
      </c>
      <c r="G61" s="34" t="s">
        <v>28</v>
      </c>
      <c r="J61" s="34" t="s">
        <v>24</v>
      </c>
    </row>
    <row r="62" spans="1:13" ht="15.75" x14ac:dyDescent="0.25">
      <c r="B62" s="40" t="s">
        <v>11</v>
      </c>
      <c r="C62" s="40" t="s">
        <v>11</v>
      </c>
      <c r="D62" s="40" t="s">
        <v>11</v>
      </c>
      <c r="E62" s="40" t="s">
        <v>18</v>
      </c>
      <c r="G62" s="8" t="s">
        <v>22</v>
      </c>
      <c r="H62" s="8" t="s">
        <v>23</v>
      </c>
      <c r="J62" s="8" t="s">
        <v>25</v>
      </c>
      <c r="K62" s="8" t="s">
        <v>26</v>
      </c>
    </row>
    <row r="63" spans="1:13" x14ac:dyDescent="0.2">
      <c r="A63" s="27" t="s">
        <v>38</v>
      </c>
      <c r="B63" s="36">
        <v>225</v>
      </c>
      <c r="C63" s="37">
        <f>IF(B63&lt;1,0,B63-SQRT(B63*B63-(66*120.9)))</f>
        <v>18.491888779157165</v>
      </c>
      <c r="D63" s="37">
        <f>B63-C63</f>
        <v>206.50811122084284</v>
      </c>
      <c r="E63" s="38">
        <f>DEGREES(ASIN((G63+H63)/(B63*(((G63+H63)/2)^2/(G63*H63)+1))))</f>
        <v>24.538843265568747</v>
      </c>
      <c r="G63" s="39">
        <v>60.325000000000003</v>
      </c>
      <c r="H63" s="39">
        <v>146.05000000000001</v>
      </c>
      <c r="I63" s="2"/>
      <c r="J63" s="8">
        <v>57.5</v>
      </c>
      <c r="K63" s="8">
        <v>146.05000000000001</v>
      </c>
    </row>
    <row r="64" spans="1:13" x14ac:dyDescent="0.2">
      <c r="B64" s="17">
        <f>B63+1</f>
        <v>226</v>
      </c>
      <c r="C64" s="37">
        <f t="shared" ref="C64:C127" si="0">IF(B64&lt;1,0,B64-SQRT(B64*B64-(66*120.9)))</f>
        <v>18.40279385309637</v>
      </c>
      <c r="D64" s="37">
        <f t="shared" ref="D64:D127" si="1">B64-C64</f>
        <v>207.59720614690363</v>
      </c>
      <c r="E64" s="38">
        <f t="shared" ref="E64:E127" si="2">DEGREES(ASIN((G64+H64)/(B64*(((G64+H64)/2)^2/(G64*H64)+1))))</f>
        <v>24.423152635229673</v>
      </c>
      <c r="F64" s="35"/>
      <c r="G64" s="33">
        <f>G63</f>
        <v>60.325000000000003</v>
      </c>
      <c r="H64" s="33">
        <f>H63</f>
        <v>146.05000000000001</v>
      </c>
    </row>
    <row r="65" spans="2:11" ht="15.75" x14ac:dyDescent="0.25">
      <c r="B65" s="17">
        <f t="shared" ref="B65:B128" si="3">B64+1</f>
        <v>227</v>
      </c>
      <c r="C65" s="37">
        <f t="shared" si="0"/>
        <v>18.314590831078959</v>
      </c>
      <c r="D65" s="37">
        <f t="shared" si="1"/>
        <v>208.68540916892104</v>
      </c>
      <c r="E65" s="38">
        <f t="shared" si="2"/>
        <v>24.308585894031069</v>
      </c>
      <c r="G65" s="33">
        <f t="shared" ref="G65:G128" si="4">G64</f>
        <v>60.325000000000003</v>
      </c>
      <c r="H65" s="33">
        <f t="shared" ref="H65:H128" si="5">H64</f>
        <v>146.05000000000001</v>
      </c>
      <c r="J65" s="34" t="s">
        <v>27</v>
      </c>
    </row>
    <row r="66" spans="2:11" x14ac:dyDescent="0.2">
      <c r="B66" s="17">
        <f t="shared" si="3"/>
        <v>228</v>
      </c>
      <c r="C66" s="37">
        <f t="shared" si="0"/>
        <v>18.227265832758917</v>
      </c>
      <c r="D66" s="37">
        <f t="shared" si="1"/>
        <v>209.77273416724108</v>
      </c>
      <c r="E66" s="38">
        <f t="shared" si="2"/>
        <v>24.195126153535359</v>
      </c>
      <c r="G66" s="33">
        <f t="shared" si="4"/>
        <v>60.325000000000003</v>
      </c>
      <c r="H66" s="33">
        <f t="shared" si="5"/>
        <v>146.05000000000001</v>
      </c>
      <c r="J66" s="8" t="s">
        <v>25</v>
      </c>
      <c r="K66" s="8" t="s">
        <v>26</v>
      </c>
    </row>
    <row r="67" spans="2:11" x14ac:dyDescent="0.2">
      <c r="B67" s="17">
        <f t="shared" si="3"/>
        <v>229</v>
      </c>
      <c r="C67" s="37">
        <f t="shared" si="0"/>
        <v>18.140805275178963</v>
      </c>
      <c r="D67" s="37">
        <f t="shared" si="1"/>
        <v>210.85919472482104</v>
      </c>
      <c r="E67" s="38">
        <f t="shared" si="2"/>
        <v>24.082756874240502</v>
      </c>
      <c r="G67" s="33">
        <f t="shared" si="4"/>
        <v>60.325000000000003</v>
      </c>
      <c r="H67" s="33">
        <f t="shared" si="5"/>
        <v>146.05000000000001</v>
      </c>
      <c r="J67" s="41">
        <v>60.325000000000003</v>
      </c>
      <c r="K67" s="8">
        <v>146.05000000000001</v>
      </c>
    </row>
    <row r="68" spans="2:11" x14ac:dyDescent="0.2">
      <c r="B68" s="17">
        <f t="shared" si="3"/>
        <v>230</v>
      </c>
      <c r="C68" s="37">
        <f t="shared" si="0"/>
        <v>18.055195864583652</v>
      </c>
      <c r="D68" s="37">
        <f t="shared" si="1"/>
        <v>211.94480413541635</v>
      </c>
      <c r="E68" s="38">
        <f t="shared" si="2"/>
        <v>23.971461856296553</v>
      </c>
      <c r="G68" s="33">
        <f t="shared" si="4"/>
        <v>60.325000000000003</v>
      </c>
      <c r="H68" s="33">
        <f t="shared" si="5"/>
        <v>146.05000000000001</v>
      </c>
    </row>
    <row r="69" spans="2:11" x14ac:dyDescent="0.2">
      <c r="B69" s="17">
        <f t="shared" si="3"/>
        <v>231</v>
      </c>
      <c r="C69" s="37">
        <f t="shared" si="0"/>
        <v>17.970424588509303</v>
      </c>
      <c r="D69" s="37">
        <f t="shared" si="1"/>
        <v>213.0295754114907</v>
      </c>
      <c r="E69" s="38">
        <f t="shared" si="2"/>
        <v>23.861225230526951</v>
      </c>
      <c r="G69" s="33">
        <f t="shared" si="4"/>
        <v>60.325000000000003</v>
      </c>
      <c r="H69" s="33">
        <f t="shared" si="5"/>
        <v>146.05000000000001</v>
      </c>
      <c r="J69" s="8" t="s">
        <v>29</v>
      </c>
    </row>
    <row r="70" spans="2:11" x14ac:dyDescent="0.2">
      <c r="B70" s="17">
        <f t="shared" si="3"/>
        <v>232</v>
      </c>
      <c r="C70" s="37">
        <f t="shared" si="0"/>
        <v>17.886478708139492</v>
      </c>
      <c r="D70" s="37">
        <f t="shared" si="1"/>
        <v>214.11352129186051</v>
      </c>
      <c r="E70" s="38">
        <f t="shared" si="2"/>
        <v>23.752031449742553</v>
      </c>
      <c r="G70" s="33">
        <f t="shared" si="4"/>
        <v>60.325000000000003</v>
      </c>
      <c r="H70" s="33">
        <f t="shared" si="5"/>
        <v>146.05000000000001</v>
      </c>
      <c r="J70" s="8" t="s">
        <v>30</v>
      </c>
    </row>
    <row r="71" spans="2:11" x14ac:dyDescent="0.2">
      <c r="B71" s="17">
        <f t="shared" si="3"/>
        <v>233</v>
      </c>
      <c r="C71" s="37">
        <f t="shared" si="0"/>
        <v>17.803345750915554</v>
      </c>
      <c r="D71" s="37">
        <f t="shared" si="1"/>
        <v>215.19665424908445</v>
      </c>
      <c r="E71" s="38">
        <f t="shared" si="2"/>
        <v>23.643865280336914</v>
      </c>
      <c r="G71" s="33">
        <f t="shared" si="4"/>
        <v>60.325000000000003</v>
      </c>
      <c r="H71" s="33">
        <f t="shared" si="5"/>
        <v>146.05000000000001</v>
      </c>
      <c r="J71" s="8" t="s">
        <v>31</v>
      </c>
    </row>
    <row r="72" spans="2:11" x14ac:dyDescent="0.2">
      <c r="B72" s="17">
        <f t="shared" si="3"/>
        <v>234</v>
      </c>
      <c r="C72" s="37">
        <f t="shared" si="0"/>
        <v>17.721013503391873</v>
      </c>
      <c r="D72" s="37">
        <f t="shared" si="1"/>
        <v>216.27898649660813</v>
      </c>
      <c r="E72" s="38">
        <f t="shared" si="2"/>
        <v>23.536711794152076</v>
      </c>
      <c r="G72" s="33">
        <f t="shared" si="4"/>
        <v>60.325000000000003</v>
      </c>
      <c r="H72" s="33">
        <f t="shared" si="5"/>
        <v>146.05000000000001</v>
      </c>
    </row>
    <row r="73" spans="2:11" x14ac:dyDescent="0.2">
      <c r="B73" s="17">
        <f t="shared" si="3"/>
        <v>235</v>
      </c>
      <c r="C73" s="37">
        <f t="shared" si="0"/>
        <v>17.639470004326682</v>
      </c>
      <c r="D73" s="37">
        <f t="shared" si="1"/>
        <v>217.36052999567332</v>
      </c>
      <c r="E73" s="38">
        <f t="shared" si="2"/>
        <v>23.430556360604289</v>
      </c>
      <c r="G73" s="33">
        <f t="shared" si="4"/>
        <v>60.325000000000003</v>
      </c>
      <c r="H73" s="33">
        <f t="shared" si="5"/>
        <v>146.05000000000001</v>
      </c>
      <c r="J73" s="8" t="s">
        <v>36</v>
      </c>
    </row>
    <row r="74" spans="2:11" x14ac:dyDescent="0.2">
      <c r="B74" s="17">
        <f t="shared" si="3"/>
        <v>236</v>
      </c>
      <c r="C74" s="37">
        <f t="shared" si="0"/>
        <v>17.558703537998582</v>
      </c>
      <c r="D74" s="37">
        <f t="shared" si="1"/>
        <v>218.44129646200142</v>
      </c>
      <c r="E74" s="38">
        <f t="shared" si="2"/>
        <v>23.325384639059937</v>
      </c>
      <c r="G74" s="33">
        <f t="shared" si="4"/>
        <v>60.325000000000003</v>
      </c>
      <c r="H74" s="33">
        <f t="shared" si="5"/>
        <v>146.05000000000001</v>
      </c>
      <c r="J74" s="8" t="s">
        <v>37</v>
      </c>
    </row>
    <row r="75" spans="2:11" x14ac:dyDescent="0.2">
      <c r="B75" s="17">
        <f t="shared" si="3"/>
        <v>237</v>
      </c>
      <c r="C75" s="37">
        <f t="shared" si="0"/>
        <v>17.478702627740461</v>
      </c>
      <c r="D75" s="37">
        <f t="shared" si="1"/>
        <v>219.52129737225954</v>
      </c>
      <c r="E75" s="38">
        <f t="shared" si="2"/>
        <v>23.221182571451958</v>
      </c>
      <c r="G75" s="33">
        <f t="shared" si="4"/>
        <v>60.325000000000003</v>
      </c>
      <c r="H75" s="33">
        <f t="shared" si="5"/>
        <v>146.05000000000001</v>
      </c>
    </row>
    <row r="76" spans="2:11" x14ac:dyDescent="0.2">
      <c r="B76" s="17">
        <f t="shared" si="3"/>
        <v>238</v>
      </c>
      <c r="C76" s="37">
        <f t="shared" si="0"/>
        <v>17.399456029682455</v>
      </c>
      <c r="D76" s="37">
        <f t="shared" si="1"/>
        <v>220.60054397031755</v>
      </c>
      <c r="E76" s="38">
        <f t="shared" si="2"/>
        <v>23.117936375127858</v>
      </c>
      <c r="G76" s="33">
        <f t="shared" si="4"/>
        <v>60.325000000000003</v>
      </c>
      <c r="H76" s="33">
        <f t="shared" si="5"/>
        <v>146.05000000000001</v>
      </c>
    </row>
    <row r="77" spans="2:11" x14ac:dyDescent="0.2">
      <c r="B77" s="17">
        <f t="shared" si="3"/>
        <v>239</v>
      </c>
      <c r="C77" s="37">
        <f t="shared" si="0"/>
        <v>17.320952726695452</v>
      </c>
      <c r="D77" s="37">
        <f t="shared" si="1"/>
        <v>221.67904727330455</v>
      </c>
      <c r="E77" s="38">
        <f t="shared" si="2"/>
        <v>23.015632535920567</v>
      </c>
      <c r="G77" s="33">
        <f t="shared" si="4"/>
        <v>60.325000000000003</v>
      </c>
      <c r="H77" s="33">
        <f t="shared" si="5"/>
        <v>146.05000000000001</v>
      </c>
    </row>
    <row r="78" spans="2:11" x14ac:dyDescent="0.2">
      <c r="B78" s="17">
        <f t="shared" si="3"/>
        <v>240</v>
      </c>
      <c r="C78" s="37">
        <f t="shared" si="0"/>
        <v>17.243181922527896</v>
      </c>
      <c r="D78" s="37">
        <f t="shared" si="1"/>
        <v>222.7568180774721</v>
      </c>
      <c r="E78" s="38">
        <f t="shared" si="2"/>
        <v>22.914257801433884</v>
      </c>
      <c r="G78" s="33">
        <f t="shared" si="4"/>
        <v>60.325000000000003</v>
      </c>
      <c r="H78" s="33">
        <f t="shared" si="5"/>
        <v>146.05000000000001</v>
      </c>
    </row>
    <row r="79" spans="2:11" x14ac:dyDescent="0.2">
      <c r="B79" s="17">
        <f t="shared" si="3"/>
        <v>241</v>
      </c>
      <c r="C79" s="37">
        <f t="shared" si="0"/>
        <v>17.16613303612877</v>
      </c>
      <c r="D79" s="37">
        <f t="shared" si="1"/>
        <v>223.83386696387123</v>
      </c>
      <c r="E79" s="38">
        <f t="shared" si="2"/>
        <v>22.813799174534516</v>
      </c>
      <c r="G79" s="33">
        <f t="shared" si="4"/>
        <v>60.325000000000003</v>
      </c>
      <c r="H79" s="33">
        <f t="shared" si="5"/>
        <v>146.05000000000001</v>
      </c>
    </row>
    <row r="80" spans="2:11" x14ac:dyDescent="0.2">
      <c r="B80" s="17">
        <f t="shared" si="3"/>
        <v>242</v>
      </c>
      <c r="C80" s="37">
        <f t="shared" si="0"/>
        <v>17.089795696148997</v>
      </c>
      <c r="D80" s="37">
        <f t="shared" si="1"/>
        <v>224.910204303851</v>
      </c>
      <c r="E80" s="38">
        <f t="shared" si="2"/>
        <v>22.714243907043208</v>
      </c>
      <c r="G80" s="33">
        <f t="shared" si="4"/>
        <v>60.325000000000003</v>
      </c>
      <c r="H80" s="33">
        <f t="shared" si="5"/>
        <v>146.05000000000001</v>
      </c>
    </row>
    <row r="81" spans="1:8" x14ac:dyDescent="0.2">
      <c r="B81" s="17">
        <f t="shared" si="3"/>
        <v>243</v>
      </c>
      <c r="C81" s="37">
        <f t="shared" si="0"/>
        <v>17.014159735615294</v>
      </c>
      <c r="D81" s="37">
        <f t="shared" si="1"/>
        <v>225.98584026438471</v>
      </c>
      <c r="E81" s="38">
        <f t="shared" si="2"/>
        <v>22.615579493617627</v>
      </c>
      <c r="G81" s="33">
        <f t="shared" si="4"/>
        <v>60.325000000000003</v>
      </c>
      <c r="H81" s="33">
        <f t="shared" si="5"/>
        <v>146.05000000000001</v>
      </c>
    </row>
    <row r="82" spans="1:8" x14ac:dyDescent="0.2">
      <c r="B82" s="17">
        <f t="shared" si="3"/>
        <v>244</v>
      </c>
      <c r="C82" s="37">
        <f t="shared" si="0"/>
        <v>16.939215186769871</v>
      </c>
      <c r="D82" s="37">
        <f t="shared" si="1"/>
        <v>227.06078481323013</v>
      </c>
      <c r="E82" s="38">
        <f t="shared" si="2"/>
        <v>22.517793665820072</v>
      </c>
      <c r="G82" s="33">
        <f t="shared" si="4"/>
        <v>60.325000000000003</v>
      </c>
      <c r="H82" s="33">
        <f t="shared" si="5"/>
        <v>146.05000000000001</v>
      </c>
    </row>
    <row r="83" spans="1:8" x14ac:dyDescent="0.2">
      <c r="B83" s="17">
        <f t="shared" si="3"/>
        <v>245</v>
      </c>
      <c r="C83" s="37">
        <f t="shared" si="0"/>
        <v>16.864952276069602</v>
      </c>
      <c r="D83" s="37">
        <f t="shared" si="1"/>
        <v>228.1350477239304</v>
      </c>
      <c r="E83" s="38">
        <f t="shared" si="2"/>
        <v>22.420874386363359</v>
      </c>
      <c r="G83" s="33">
        <f t="shared" si="4"/>
        <v>60.325000000000003</v>
      </c>
      <c r="H83" s="33">
        <f t="shared" si="5"/>
        <v>146.05000000000001</v>
      </c>
    </row>
    <row r="84" spans="1:8" x14ac:dyDescent="0.2">
      <c r="B84" s="17">
        <f t="shared" si="3"/>
        <v>246</v>
      </c>
      <c r="C84" s="37">
        <f t="shared" si="0"/>
        <v>16.791361419339182</v>
      </c>
      <c r="D84" s="37">
        <f t="shared" si="1"/>
        <v>229.20863858066082</v>
      </c>
      <c r="E84" s="38">
        <f t="shared" si="2"/>
        <v>22.324809843528492</v>
      </c>
      <c r="G84" s="33">
        <f t="shared" si="4"/>
        <v>60.325000000000003</v>
      </c>
      <c r="H84" s="33">
        <f t="shared" si="5"/>
        <v>146.05000000000001</v>
      </c>
    </row>
    <row r="85" spans="1:8" x14ac:dyDescent="0.2">
      <c r="B85" s="17">
        <f t="shared" si="3"/>
        <v>247</v>
      </c>
      <c r="C85" s="37">
        <f t="shared" si="0"/>
        <v>16.718433217072288</v>
      </c>
      <c r="D85" s="37">
        <f t="shared" si="1"/>
        <v>230.28156678292771</v>
      </c>
      <c r="E85" s="38">
        <f t="shared" si="2"/>
        <v>22.229588445747972</v>
      </c>
      <c r="G85" s="33">
        <f t="shared" si="4"/>
        <v>60.325000000000003</v>
      </c>
      <c r="H85" s="33">
        <f t="shared" si="5"/>
        <v>146.05000000000001</v>
      </c>
    </row>
    <row r="86" spans="1:8" x14ac:dyDescent="0.2">
      <c r="B86" s="17">
        <f t="shared" si="3"/>
        <v>248</v>
      </c>
      <c r="C86" s="37">
        <f t="shared" si="0"/>
        <v>16.646158449875742</v>
      </c>
      <c r="D86" s="37">
        <f t="shared" si="1"/>
        <v>231.35384155012426</v>
      </c>
      <c r="E86" s="38">
        <f t="shared" si="2"/>
        <v>22.135198816348922</v>
      </c>
      <c r="G86" s="33">
        <f t="shared" si="4"/>
        <v>60.325000000000003</v>
      </c>
      <c r="H86" s="33">
        <f t="shared" si="5"/>
        <v>146.05000000000001</v>
      </c>
    </row>
    <row r="87" spans="1:8" x14ac:dyDescent="0.2">
      <c r="B87" s="17">
        <f t="shared" si="3"/>
        <v>249</v>
      </c>
      <c r="C87" s="37">
        <f t="shared" si="0"/>
        <v>16.574528074051244</v>
      </c>
      <c r="D87" s="37">
        <f t="shared" si="1"/>
        <v>232.42547192594876</v>
      </c>
      <c r="E87" s="38">
        <f t="shared" si="2"/>
        <v>22.041629788450408</v>
      </c>
      <c r="G87" s="33">
        <f t="shared" si="4"/>
        <v>60.325000000000003</v>
      </c>
      <c r="H87" s="33">
        <f t="shared" si="5"/>
        <v>146.05000000000001</v>
      </c>
    </row>
    <row r="88" spans="1:8" x14ac:dyDescent="0.2">
      <c r="B88" s="17">
        <f t="shared" si="3"/>
        <v>250</v>
      </c>
      <c r="C88" s="37">
        <f t="shared" si="0"/>
        <v>16.503533217309695</v>
      </c>
      <c r="D88" s="37">
        <f t="shared" si="1"/>
        <v>233.49646678269031</v>
      </c>
      <c r="E88" s="38">
        <f t="shared" si="2"/>
        <v>21.94887040000955</v>
      </c>
      <c r="G88" s="33">
        <f t="shared" si="4"/>
        <v>60.325000000000003</v>
      </c>
      <c r="H88" s="33">
        <f t="shared" si="5"/>
        <v>146.05000000000001</v>
      </c>
    </row>
    <row r="89" spans="1:8" x14ac:dyDescent="0.2">
      <c r="B89" s="17">
        <f t="shared" si="3"/>
        <v>251</v>
      </c>
      <c r="C89" s="37">
        <f t="shared" si="0"/>
        <v>16.433165174613833</v>
      </c>
      <c r="D89" s="37">
        <f t="shared" si="1"/>
        <v>234.56683482538617</v>
      </c>
      <c r="E89" s="38">
        <f t="shared" si="2"/>
        <v>21.856909889011234</v>
      </c>
      <c r="G89" s="33">
        <f t="shared" si="4"/>
        <v>60.325000000000003</v>
      </c>
      <c r="H89" s="33">
        <f t="shared" si="5"/>
        <v>146.05000000000001</v>
      </c>
    </row>
    <row r="90" spans="1:8" x14ac:dyDescent="0.2">
      <c r="B90" s="17">
        <f t="shared" si="3"/>
        <v>252</v>
      </c>
      <c r="C90" s="37">
        <f t="shared" si="0"/>
        <v>16.363415404144007</v>
      </c>
      <c r="D90" s="37">
        <f t="shared" si="1"/>
        <v>235.63658459585599</v>
      </c>
      <c r="E90" s="38">
        <f t="shared" si="2"/>
        <v>21.765737688796495</v>
      </c>
      <c r="G90" s="33">
        <f t="shared" si="4"/>
        <v>60.325000000000003</v>
      </c>
      <c r="H90" s="33">
        <f t="shared" si="5"/>
        <v>146.05000000000001</v>
      </c>
    </row>
    <row r="91" spans="1:8" x14ac:dyDescent="0.2">
      <c r="B91" s="17">
        <f t="shared" si="3"/>
        <v>253</v>
      </c>
      <c r="C91" s="37">
        <f t="shared" si="0"/>
        <v>16.294275523383249</v>
      </c>
      <c r="D91" s="37">
        <f t="shared" si="1"/>
        <v>236.70572447661675</v>
      </c>
      <c r="E91" s="38">
        <f t="shared" si="2"/>
        <v>21.675343423524819</v>
      </c>
      <c r="G91" s="33">
        <f t="shared" si="4"/>
        <v>60.325000000000003</v>
      </c>
      <c r="H91" s="33">
        <f t="shared" si="5"/>
        <v>146.05000000000001</v>
      </c>
    </row>
    <row r="92" spans="1:8" x14ac:dyDescent="0.2">
      <c r="A92" s="27" t="s">
        <v>39</v>
      </c>
      <c r="B92" s="17">
        <f t="shared" si="3"/>
        <v>254</v>
      </c>
      <c r="C92" s="37">
        <f t="shared" si="0"/>
        <v>16.225737305317267</v>
      </c>
      <c r="D92" s="37">
        <f t="shared" si="1"/>
        <v>237.77426269468273</v>
      </c>
      <c r="E92" s="38">
        <f t="shared" si="2"/>
        <v>21.58571690376575</v>
      </c>
      <c r="G92" s="33">
        <f t="shared" si="4"/>
        <v>60.325000000000003</v>
      </c>
      <c r="H92" s="33">
        <f t="shared" si="5"/>
        <v>146.05000000000001</v>
      </c>
    </row>
    <row r="93" spans="1:8" x14ac:dyDescent="0.2">
      <c r="B93" s="17">
        <f t="shared" si="3"/>
        <v>255</v>
      </c>
      <c r="C93" s="37">
        <f t="shared" si="0"/>
        <v>16.157792674745195</v>
      </c>
      <c r="D93" s="37">
        <f t="shared" si="1"/>
        <v>238.8422073252548</v>
      </c>
      <c r="E93" s="38">
        <f t="shared" si="2"/>
        <v>21.496848122215468</v>
      </c>
      <c r="G93" s="33">
        <f t="shared" si="4"/>
        <v>60.325000000000003</v>
      </c>
      <c r="H93" s="33">
        <f t="shared" si="5"/>
        <v>146.05000000000001</v>
      </c>
    </row>
    <row r="94" spans="1:8" x14ac:dyDescent="0.2">
      <c r="B94" s="17">
        <f t="shared" si="3"/>
        <v>256</v>
      </c>
      <c r="C94" s="37">
        <f t="shared" si="0"/>
        <v>16.090433704697801</v>
      </c>
      <c r="D94" s="37">
        <f t="shared" si="1"/>
        <v>239.9095662953022</v>
      </c>
      <c r="E94" s="38">
        <f t="shared" si="2"/>
        <v>21.40872724953401</v>
      </c>
      <c r="G94" s="33">
        <f t="shared" si="4"/>
        <v>60.325000000000003</v>
      </c>
      <c r="H94" s="33">
        <f t="shared" si="5"/>
        <v>146.05000000000001</v>
      </c>
    </row>
    <row r="95" spans="1:8" x14ac:dyDescent="0.2">
      <c r="B95" s="17">
        <f t="shared" si="3"/>
        <v>257</v>
      </c>
      <c r="C95" s="37">
        <f t="shared" si="0"/>
        <v>16.023652612958728</v>
      </c>
      <c r="D95" s="37">
        <f t="shared" si="1"/>
        <v>240.97634738704127</v>
      </c>
      <c r="E95" s="38">
        <f t="shared" si="2"/>
        <v>21.321344630299293</v>
      </c>
      <c r="G95" s="33">
        <f t="shared" si="4"/>
        <v>60.325000000000003</v>
      </c>
      <c r="H95" s="33">
        <f t="shared" si="5"/>
        <v>146.05000000000001</v>
      </c>
    </row>
    <row r="96" spans="1:8" x14ac:dyDescent="0.2">
      <c r="B96" s="17">
        <f t="shared" si="3"/>
        <v>258</v>
      </c>
      <c r="C96" s="37">
        <f t="shared" si="0"/>
        <v>15.957441758685746</v>
      </c>
      <c r="D96" s="37">
        <f t="shared" si="1"/>
        <v>242.04255824131425</v>
      </c>
      <c r="E96" s="38">
        <f t="shared" si="2"/>
        <v>21.234690779073777</v>
      </c>
      <c r="G96" s="33">
        <f t="shared" si="4"/>
        <v>60.325000000000003</v>
      </c>
      <c r="H96" s="33">
        <f t="shared" si="5"/>
        <v>146.05000000000001</v>
      </c>
    </row>
    <row r="97" spans="2:8" x14ac:dyDescent="0.2">
      <c r="B97" s="17">
        <f t="shared" si="3"/>
        <v>259</v>
      </c>
      <c r="C97" s="37">
        <f t="shared" si="0"/>
        <v>15.891793639128679</v>
      </c>
      <c r="D97" s="37">
        <f t="shared" si="1"/>
        <v>243.10820636087132</v>
      </c>
      <c r="E97" s="38">
        <f t="shared" si="2"/>
        <v>21.148756376580273</v>
      </c>
      <c r="G97" s="33">
        <f t="shared" si="4"/>
        <v>60.325000000000003</v>
      </c>
      <c r="H97" s="33">
        <f t="shared" si="5"/>
        <v>146.05000000000001</v>
      </c>
    </row>
    <row r="98" spans="2:8" x14ac:dyDescent="0.2">
      <c r="B98" s="17">
        <f t="shared" si="3"/>
        <v>260</v>
      </c>
      <c r="C98" s="37">
        <f t="shared" si="0"/>
        <v>15.826700886440079</v>
      </c>
      <c r="D98" s="37">
        <f t="shared" si="1"/>
        <v>244.17329911355992</v>
      </c>
      <c r="E98" s="38">
        <f t="shared" si="2"/>
        <v>21.063532265983149</v>
      </c>
      <c r="G98" s="33">
        <f t="shared" si="4"/>
        <v>60.325000000000003</v>
      </c>
      <c r="H98" s="33">
        <f t="shared" si="5"/>
        <v>146.05000000000001</v>
      </c>
    </row>
    <row r="99" spans="2:8" x14ac:dyDescent="0.2">
      <c r="B99" s="17">
        <f t="shared" si="3"/>
        <v>261</v>
      </c>
      <c r="C99" s="37">
        <f t="shared" si="0"/>
        <v>15.762156264576504</v>
      </c>
      <c r="D99" s="37">
        <f t="shared" si="1"/>
        <v>245.2378437354235</v>
      </c>
      <c r="E99" s="38">
        <f t="shared" si="2"/>
        <v>20.979009449271501</v>
      </c>
      <c r="G99" s="33">
        <f t="shared" si="4"/>
        <v>60.325000000000003</v>
      </c>
      <c r="H99" s="33">
        <f t="shared" si="5"/>
        <v>146.05000000000001</v>
      </c>
    </row>
    <row r="100" spans="2:8" x14ac:dyDescent="0.2">
      <c r="B100" s="17">
        <f t="shared" si="3"/>
        <v>262</v>
      </c>
      <c r="C100" s="37">
        <f t="shared" si="0"/>
        <v>15.698152666286319</v>
      </c>
      <c r="D100" s="37">
        <f t="shared" si="1"/>
        <v>246.30184733371368</v>
      </c>
      <c r="E100" s="38">
        <f t="shared" si="2"/>
        <v>20.895179083741034</v>
      </c>
      <c r="G100" s="33">
        <f t="shared" si="4"/>
        <v>60.325000000000003</v>
      </c>
      <c r="H100" s="33">
        <f t="shared" si="5"/>
        <v>146.05000000000001</v>
      </c>
    </row>
    <row r="101" spans="2:8" x14ac:dyDescent="0.2">
      <c r="B101" s="17">
        <f t="shared" si="3"/>
        <v>263</v>
      </c>
      <c r="C101" s="37">
        <f t="shared" si="0"/>
        <v>15.634683110182152</v>
      </c>
      <c r="D101" s="37">
        <f t="shared" si="1"/>
        <v>247.36531688981785</v>
      </c>
      <c r="E101" s="38">
        <f t="shared" si="2"/>
        <v>20.812032478571339</v>
      </c>
      <c r="G101" s="33">
        <f t="shared" si="4"/>
        <v>60.325000000000003</v>
      </c>
      <c r="H101" s="33">
        <f t="shared" si="5"/>
        <v>146.05000000000001</v>
      </c>
    </row>
    <row r="102" spans="2:8" x14ac:dyDescent="0.2">
      <c r="B102" s="17">
        <f t="shared" si="3"/>
        <v>264</v>
      </c>
      <c r="C102" s="37">
        <f t="shared" si="0"/>
        <v>15.571740737894316</v>
      </c>
      <c r="D102" s="37">
        <f t="shared" si="1"/>
        <v>248.42825926210568</v>
      </c>
      <c r="E102" s="38">
        <f t="shared" si="2"/>
        <v>20.729561091495587</v>
      </c>
      <c r="G102" s="33">
        <f t="shared" si="4"/>
        <v>60.325000000000003</v>
      </c>
      <c r="H102" s="33">
        <f t="shared" si="5"/>
        <v>146.05000000000001</v>
      </c>
    </row>
    <row r="103" spans="2:8" x14ac:dyDescent="0.2">
      <c r="B103" s="17">
        <f t="shared" si="3"/>
        <v>265</v>
      </c>
      <c r="C103" s="37">
        <f t="shared" si="0"/>
        <v>15.509318811303103</v>
      </c>
      <c r="D103" s="37">
        <f t="shared" si="1"/>
        <v>249.4906811886969</v>
      </c>
      <c r="E103" s="38">
        <f t="shared" si="2"/>
        <v>20.647756525559608</v>
      </c>
      <c r="G103" s="33">
        <f t="shared" si="4"/>
        <v>60.325000000000003</v>
      </c>
      <c r="H103" s="33">
        <f t="shared" si="5"/>
        <v>146.05000000000001</v>
      </c>
    </row>
    <row r="104" spans="2:8" x14ac:dyDescent="0.2">
      <c r="B104" s="17">
        <f t="shared" si="3"/>
        <v>266</v>
      </c>
      <c r="C104" s="37">
        <f t="shared" si="0"/>
        <v>15.44741070984719</v>
      </c>
      <c r="D104" s="37">
        <f t="shared" si="1"/>
        <v>250.55258929015281</v>
      </c>
      <c r="E104" s="38">
        <f t="shared" si="2"/>
        <v>20.566610525967569</v>
      </c>
      <c r="G104" s="33">
        <f t="shared" si="4"/>
        <v>60.325000000000003</v>
      </c>
      <c r="H104" s="33">
        <f t="shared" si="5"/>
        <v>146.05000000000001</v>
      </c>
    </row>
    <row r="105" spans="2:8" x14ac:dyDescent="0.2">
      <c r="B105" s="17">
        <f t="shared" si="3"/>
        <v>267</v>
      </c>
      <c r="C105" s="37">
        <f t="shared" si="0"/>
        <v>15.386009927905633</v>
      </c>
      <c r="D105" s="37">
        <f t="shared" si="1"/>
        <v>251.61399007209437</v>
      </c>
      <c r="E105" s="38">
        <f t="shared" si="2"/>
        <v>20.486114977011397</v>
      </c>
      <c r="G105" s="33">
        <f t="shared" si="4"/>
        <v>60.325000000000003</v>
      </c>
      <c r="H105" s="33">
        <f t="shared" si="5"/>
        <v>146.05000000000001</v>
      </c>
    </row>
    <row r="106" spans="2:8" x14ac:dyDescent="0.2">
      <c r="B106" s="17">
        <f t="shared" si="3"/>
        <v>268</v>
      </c>
      <c r="C106" s="37">
        <f t="shared" si="0"/>
        <v>15.325110072251135</v>
      </c>
      <c r="D106" s="37">
        <f t="shared" si="1"/>
        <v>252.67488992774886</v>
      </c>
      <c r="E106" s="38">
        <f t="shared" si="2"/>
        <v>20.406261899081418</v>
      </c>
      <c r="G106" s="33">
        <f t="shared" si="4"/>
        <v>60.325000000000003</v>
      </c>
      <c r="H106" s="33">
        <f t="shared" si="5"/>
        <v>146.05000000000001</v>
      </c>
    </row>
    <row r="107" spans="2:8" x14ac:dyDescent="0.2">
      <c r="B107" s="17">
        <f t="shared" si="3"/>
        <v>269</v>
      </c>
      <c r="C107" s="37">
        <f t="shared" si="0"/>
        <v>15.26470485957222</v>
      </c>
      <c r="D107" s="37">
        <f t="shared" si="1"/>
        <v>253.73529514042778</v>
      </c>
      <c r="E107" s="38">
        <f t="shared" si="2"/>
        <v>20.327043445755617</v>
      </c>
      <c r="G107" s="33">
        <f t="shared" si="4"/>
        <v>60.325000000000003</v>
      </c>
      <c r="H107" s="33">
        <f t="shared" si="5"/>
        <v>146.05000000000001</v>
      </c>
    </row>
    <row r="108" spans="2:8" x14ac:dyDescent="0.2">
      <c r="B108" s="17">
        <f t="shared" si="3"/>
        <v>270</v>
      </c>
      <c r="C108" s="37">
        <f t="shared" si="0"/>
        <v>15.204788114062097</v>
      </c>
      <c r="D108" s="37">
        <f t="shared" si="1"/>
        <v>254.7952118859379</v>
      </c>
      <c r="E108" s="38">
        <f t="shared" si="2"/>
        <v>20.248451900964987</v>
      </c>
      <c r="G108" s="33">
        <f t="shared" si="4"/>
        <v>60.325000000000003</v>
      </c>
      <c r="H108" s="33">
        <f t="shared" si="5"/>
        <v>146.05000000000001</v>
      </c>
    </row>
    <row r="109" spans="2:8" x14ac:dyDescent="0.2">
      <c r="B109" s="17">
        <f t="shared" si="3"/>
        <v>271</v>
      </c>
      <c r="C109" s="37">
        <f t="shared" si="0"/>
        <v>15.145353765072315</v>
      </c>
      <c r="D109" s="37">
        <f t="shared" si="1"/>
        <v>255.85464623492769</v>
      </c>
      <c r="E109" s="38">
        <f t="shared" si="2"/>
        <v>20.170479676232738</v>
      </c>
      <c r="G109" s="33">
        <f t="shared" si="4"/>
        <v>60.325000000000003</v>
      </c>
      <c r="H109" s="33">
        <f t="shared" si="5"/>
        <v>146.05000000000001</v>
      </c>
    </row>
    <row r="110" spans="2:8" x14ac:dyDescent="0.2">
      <c r="B110" s="17">
        <f t="shared" si="3"/>
        <v>272</v>
      </c>
      <c r="C110" s="37">
        <f t="shared" si="0"/>
        <v>15.086395844828814</v>
      </c>
      <c r="D110" s="37">
        <f t="shared" si="1"/>
        <v>256.91360415517119</v>
      </c>
      <c r="E110" s="38">
        <f t="shared" si="2"/>
        <v>20.093119307985006</v>
      </c>
      <c r="G110" s="33">
        <f t="shared" si="4"/>
        <v>60.325000000000003</v>
      </c>
      <c r="H110" s="33">
        <f t="shared" si="5"/>
        <v>146.05000000000001</v>
      </c>
    </row>
    <row r="111" spans="2:8" x14ac:dyDescent="0.2">
      <c r="B111" s="17">
        <f t="shared" si="3"/>
        <v>273</v>
      </c>
      <c r="C111" s="37">
        <f t="shared" si="0"/>
        <v>15.027908486208503</v>
      </c>
      <c r="D111" s="37">
        <f t="shared" si="1"/>
        <v>257.9720915137915</v>
      </c>
      <c r="E111" s="38">
        <f t="shared" si="2"/>
        <v>20.016363454930833</v>
      </c>
      <c r="G111" s="33">
        <f t="shared" si="4"/>
        <v>60.325000000000003</v>
      </c>
      <c r="H111" s="33">
        <f t="shared" si="5"/>
        <v>146.05000000000001</v>
      </c>
    </row>
    <row r="112" spans="2:8" x14ac:dyDescent="0.2">
      <c r="B112" s="17">
        <f t="shared" si="3"/>
        <v>274</v>
      </c>
      <c r="C112" s="37">
        <f t="shared" si="0"/>
        <v>14.969885920574825</v>
      </c>
      <c r="D112" s="37">
        <f t="shared" si="1"/>
        <v>259.03011407942518</v>
      </c>
      <c r="E112" s="38">
        <f t="shared" si="2"/>
        <v>19.940204895509371</v>
      </c>
      <c r="G112" s="33">
        <f t="shared" si="4"/>
        <v>60.325000000000003</v>
      </c>
      <c r="H112" s="33">
        <f t="shared" si="5"/>
        <v>146.05000000000001</v>
      </c>
    </row>
    <row r="113" spans="2:8" x14ac:dyDescent="0.2">
      <c r="B113" s="17">
        <f t="shared" si="3"/>
        <v>275</v>
      </c>
      <c r="C113" s="37">
        <f t="shared" si="0"/>
        <v>14.912322475669725</v>
      </c>
      <c r="D113" s="37">
        <f t="shared" si="1"/>
        <v>260.08767752433027</v>
      </c>
      <c r="E113" s="38">
        <f t="shared" si="2"/>
        <v>19.864636525402219</v>
      </c>
      <c r="G113" s="33">
        <f t="shared" si="4"/>
        <v>60.325000000000003</v>
      </c>
      <c r="H113" s="33">
        <f t="shared" si="5"/>
        <v>146.05000000000001</v>
      </c>
    </row>
    <row r="114" spans="2:8" x14ac:dyDescent="0.2">
      <c r="B114" s="17">
        <f t="shared" si="3"/>
        <v>276</v>
      </c>
      <c r="C114" s="37">
        <f t="shared" si="0"/>
        <v>14.855212573561005</v>
      </c>
      <c r="D114" s="37">
        <f t="shared" si="1"/>
        <v>261.144787426439</v>
      </c>
      <c r="E114" s="38">
        <f t="shared" si="2"/>
        <v>19.789651355108916</v>
      </c>
      <c r="G114" s="33">
        <f t="shared" si="4"/>
        <v>60.325000000000003</v>
      </c>
      <c r="H114" s="33">
        <f t="shared" si="5"/>
        <v>146.05000000000001</v>
      </c>
    </row>
    <row r="115" spans="2:8" x14ac:dyDescent="0.2">
      <c r="B115" s="17">
        <f t="shared" si="3"/>
        <v>277</v>
      </c>
      <c r="C115" s="37">
        <f t="shared" si="0"/>
        <v>14.798550728642965</v>
      </c>
      <c r="D115" s="37">
        <f t="shared" si="1"/>
        <v>262.20144927135703</v>
      </c>
      <c r="E115" s="38">
        <f t="shared" si="2"/>
        <v>19.715242507583735</v>
      </c>
      <c r="G115" s="33">
        <f t="shared" si="4"/>
        <v>60.325000000000003</v>
      </c>
      <c r="H115" s="33">
        <f t="shared" si="5"/>
        <v>146.05000000000001</v>
      </c>
    </row>
    <row r="116" spans="2:8" x14ac:dyDescent="0.2">
      <c r="B116" s="17">
        <f t="shared" si="3"/>
        <v>278</v>
      </c>
      <c r="C116" s="37">
        <f t="shared" si="0"/>
        <v>14.742331545688842</v>
      </c>
      <c r="D116" s="37">
        <f t="shared" si="1"/>
        <v>263.25766845431116</v>
      </c>
      <c r="E116" s="38">
        <f t="shared" si="2"/>
        <v>19.641403215931852</v>
      </c>
      <c r="G116" s="33">
        <f t="shared" si="4"/>
        <v>60.325000000000003</v>
      </c>
      <c r="H116" s="33">
        <f t="shared" si="5"/>
        <v>146.05000000000001</v>
      </c>
    </row>
    <row r="117" spans="2:8" x14ac:dyDescent="0.2">
      <c r="B117" s="17">
        <f t="shared" si="3"/>
        <v>279</v>
      </c>
      <c r="C117" s="37">
        <f t="shared" si="0"/>
        <v>14.686549717953255</v>
      </c>
      <c r="D117" s="37">
        <f t="shared" si="1"/>
        <v>264.31345028204674</v>
      </c>
      <c r="E117" s="38">
        <f t="shared" si="2"/>
        <v>19.56812682116324</v>
      </c>
      <c r="G117" s="33">
        <f t="shared" si="4"/>
        <v>60.325000000000003</v>
      </c>
      <c r="H117" s="33">
        <f t="shared" si="5"/>
        <v>146.05000000000001</v>
      </c>
    </row>
    <row r="118" spans="2:8" x14ac:dyDescent="0.2">
      <c r="B118" s="17">
        <f t="shared" si="3"/>
        <v>280</v>
      </c>
      <c r="C118" s="37">
        <f t="shared" si="0"/>
        <v>14.63120002532321</v>
      </c>
      <c r="D118" s="37">
        <f t="shared" si="1"/>
        <v>265.36879997467679</v>
      </c>
      <c r="E118" s="38">
        <f t="shared" si="2"/>
        <v>19.495406770002425</v>
      </c>
      <c r="G118" s="33">
        <f t="shared" si="4"/>
        <v>60.325000000000003</v>
      </c>
      <c r="H118" s="33">
        <f t="shared" si="5"/>
        <v>146.05000000000001</v>
      </c>
    </row>
    <row r="119" spans="2:8" x14ac:dyDescent="0.2">
      <c r="B119" s="17">
        <f t="shared" si="3"/>
        <v>281</v>
      </c>
      <c r="C119" s="37">
        <f t="shared" si="0"/>
        <v>14.576277332516781</v>
      </c>
      <c r="D119" s="37">
        <f t="shared" si="1"/>
        <v>266.42372266748322</v>
      </c>
      <c r="E119" s="38">
        <f t="shared" si="2"/>
        <v>19.423236612752603</v>
      </c>
      <c r="G119" s="33">
        <f t="shared" si="4"/>
        <v>60.325000000000003</v>
      </c>
      <c r="H119" s="33">
        <f t="shared" si="5"/>
        <v>146.05000000000001</v>
      </c>
    </row>
    <row r="120" spans="2:8" x14ac:dyDescent="0.2">
      <c r="B120" s="17">
        <f t="shared" si="3"/>
        <v>282</v>
      </c>
      <c r="C120" s="37">
        <f t="shared" si="0"/>
        <v>14.521776587326656</v>
      </c>
      <c r="D120" s="37">
        <f t="shared" si="1"/>
        <v>267.47822341267334</v>
      </c>
      <c r="E120" s="38">
        <f t="shared" si="2"/>
        <v>19.3516100012124</v>
      </c>
      <c r="G120" s="33">
        <f t="shared" si="4"/>
        <v>60.325000000000003</v>
      </c>
      <c r="H120" s="33">
        <f t="shared" si="5"/>
        <v>146.05000000000001</v>
      </c>
    </row>
    <row r="121" spans="2:8" x14ac:dyDescent="0.2">
      <c r="B121" s="17">
        <f t="shared" si="3"/>
        <v>283</v>
      </c>
      <c r="C121" s="37">
        <f t="shared" si="0"/>
        <v>14.467692818908631</v>
      </c>
      <c r="D121" s="37">
        <f t="shared" si="1"/>
        <v>268.53230718109137</v>
      </c>
      <c r="E121" s="38">
        <f t="shared" si="2"/>
        <v>19.280520686643822</v>
      </c>
      <c r="G121" s="33">
        <f t="shared" si="4"/>
        <v>60.325000000000003</v>
      </c>
      <c r="H121" s="33">
        <f t="shared" si="5"/>
        <v>146.05000000000001</v>
      </c>
    </row>
    <row r="122" spans="2:8" x14ac:dyDescent="0.2">
      <c r="B122" s="17">
        <f t="shared" si="3"/>
        <v>284</v>
      </c>
      <c r="C122" s="37">
        <f t="shared" si="0"/>
        <v>14.414021136113206</v>
      </c>
      <c r="D122" s="37">
        <f t="shared" si="1"/>
        <v>269.58597886388679</v>
      </c>
      <c r="E122" s="38">
        <f t="shared" si="2"/>
        <v>19.209962517789858</v>
      </c>
      <c r="G122" s="33">
        <f t="shared" si="4"/>
        <v>60.325000000000003</v>
      </c>
      <c r="H122" s="33">
        <f t="shared" si="5"/>
        <v>146.05000000000001</v>
      </c>
    </row>
    <row r="123" spans="2:8" x14ac:dyDescent="0.2">
      <c r="B123" s="17">
        <f t="shared" si="3"/>
        <v>285</v>
      </c>
      <c r="C123" s="37">
        <f t="shared" si="0"/>
        <v>14.36075672585838</v>
      </c>
      <c r="D123" s="37">
        <f t="shared" si="1"/>
        <v>270.63924327414162</v>
      </c>
      <c r="E123" s="38">
        <f t="shared" si="2"/>
        <v>19.139929438940271</v>
      </c>
      <c r="G123" s="33">
        <f t="shared" si="4"/>
        <v>60.325000000000003</v>
      </c>
      <c r="H123" s="33">
        <f t="shared" si="5"/>
        <v>146.05000000000001</v>
      </c>
    </row>
    <row r="124" spans="2:8" x14ac:dyDescent="0.2">
      <c r="B124" s="17">
        <f t="shared" si="3"/>
        <v>286</v>
      </c>
      <c r="C124" s="37">
        <f t="shared" si="0"/>
        <v>14.307894851543381</v>
      </c>
      <c r="D124" s="37">
        <f t="shared" si="1"/>
        <v>271.69210514845662</v>
      </c>
      <c r="E124" s="38">
        <f t="shared" si="2"/>
        <v>19.070415488044279</v>
      </c>
      <c r="G124" s="33">
        <f t="shared" si="4"/>
        <v>60.325000000000003</v>
      </c>
      <c r="H124" s="33">
        <f t="shared" si="5"/>
        <v>146.05000000000001</v>
      </c>
    </row>
    <row r="125" spans="2:8" x14ac:dyDescent="0.2">
      <c r="B125" s="17">
        <f t="shared" si="3"/>
        <v>287</v>
      </c>
      <c r="C125" s="37">
        <f t="shared" si="0"/>
        <v>14.255430851501615</v>
      </c>
      <c r="D125" s="37">
        <f t="shared" si="1"/>
        <v>272.74456914849839</v>
      </c>
      <c r="E125" s="38">
        <f t="shared" si="2"/>
        <v>19.001414794868694</v>
      </c>
      <c r="G125" s="33">
        <f t="shared" si="4"/>
        <v>60.325000000000003</v>
      </c>
      <c r="H125" s="33">
        <f t="shared" si="5"/>
        <v>146.05000000000001</v>
      </c>
    </row>
    <row r="126" spans="2:8" x14ac:dyDescent="0.2">
      <c r="B126" s="17">
        <f t="shared" si="3"/>
        <v>288</v>
      </c>
      <c r="C126" s="37">
        <f t="shared" si="0"/>
        <v>14.203360137491813</v>
      </c>
      <c r="D126" s="37">
        <f t="shared" si="1"/>
        <v>273.79663986250819</v>
      </c>
      <c r="E126" s="38">
        <f t="shared" si="2"/>
        <v>18.932921579200247</v>
      </c>
      <c r="G126" s="33">
        <f t="shared" si="4"/>
        <v>60.325000000000003</v>
      </c>
      <c r="H126" s="33">
        <f t="shared" si="5"/>
        <v>146.05000000000001</v>
      </c>
    </row>
    <row r="127" spans="2:8" x14ac:dyDescent="0.2">
      <c r="B127" s="17">
        <f t="shared" si="3"/>
        <v>289</v>
      </c>
      <c r="C127" s="37">
        <f t="shared" si="0"/>
        <v>14.151678193225962</v>
      </c>
      <c r="D127" s="37">
        <f t="shared" si="1"/>
        <v>274.84832180677404</v>
      </c>
      <c r="E127" s="38">
        <f t="shared" si="2"/>
        <v>18.864930149090846</v>
      </c>
      <c r="G127" s="33">
        <f t="shared" si="4"/>
        <v>60.325000000000003</v>
      </c>
      <c r="H127" s="33">
        <f t="shared" si="5"/>
        <v>146.05000000000001</v>
      </c>
    </row>
    <row r="128" spans="2:8" x14ac:dyDescent="0.2">
      <c r="B128" s="17">
        <f t="shared" si="3"/>
        <v>290</v>
      </c>
      <c r="C128" s="37">
        <f t="shared" ref="C128:C150" si="6">IF(B128&lt;1,0,B128-SQRT(B128*B128-(66*120.9)))</f>
        <v>14.100380572933716</v>
      </c>
      <c r="D128" s="37">
        <f t="shared" ref="D128:D144" si="7">B128-C128</f>
        <v>275.89961942706628</v>
      </c>
      <c r="E128" s="38">
        <f t="shared" ref="E128:E144" si="8">DEGREES(ASIN((G128+H128)/(B128*(((G128+H128)/2)^2/(G128*H128)+1))))</f>
        <v>18.797434899144573</v>
      </c>
      <c r="G128" s="33">
        <f t="shared" si="4"/>
        <v>60.325000000000003</v>
      </c>
      <c r="H128" s="33">
        <f t="shared" si="5"/>
        <v>146.05000000000001</v>
      </c>
    </row>
    <row r="129" spans="1:8" x14ac:dyDescent="0.2">
      <c r="B129" s="17">
        <f t="shared" ref="B129" si="9">B128+1</f>
        <v>291</v>
      </c>
      <c r="C129" s="37">
        <f t="shared" si="6"/>
        <v>14.049462899961156</v>
      </c>
      <c r="D129" s="37">
        <f t="shared" si="7"/>
        <v>276.95053710003884</v>
      </c>
      <c r="E129" s="38">
        <f t="shared" si="8"/>
        <v>18.730430308845197</v>
      </c>
      <c r="G129" s="33">
        <f t="shared" ref="G129:G144" si="10">G128</f>
        <v>60.325000000000003</v>
      </c>
      <c r="H129" s="33">
        <f t="shared" ref="H129:H144" si="11">H128</f>
        <v>146.05000000000001</v>
      </c>
    </row>
    <row r="130" spans="1:8" x14ac:dyDescent="0.2">
      <c r="B130" s="17">
        <f t="shared" ref="B130:B136" si="12">B129+1</f>
        <v>292</v>
      </c>
      <c r="C130" s="37">
        <f t="shared" si="6"/>
        <v>13.998920865403818</v>
      </c>
      <c r="D130" s="37">
        <f t="shared" si="7"/>
        <v>278.00107913459618</v>
      </c>
      <c r="E130" s="38">
        <f t="shared" si="8"/>
        <v>18.663910940923124</v>
      </c>
      <c r="G130" s="33">
        <f t="shared" si="10"/>
        <v>60.325000000000003</v>
      </c>
      <c r="H130" s="33">
        <f t="shared" si="11"/>
        <v>146.05000000000001</v>
      </c>
    </row>
    <row r="131" spans="1:8" x14ac:dyDescent="0.2">
      <c r="B131" s="17">
        <f t="shared" si="12"/>
        <v>293</v>
      </c>
      <c r="C131" s="37">
        <f t="shared" si="6"/>
        <v>13.948750226772859</v>
      </c>
      <c r="D131" s="37">
        <f t="shared" si="7"/>
        <v>279.05124977322714</v>
      </c>
      <c r="E131" s="38">
        <f t="shared" si="8"/>
        <v>18.597871439760613</v>
      </c>
      <c r="G131" s="33">
        <f t="shared" si="10"/>
        <v>60.325000000000003</v>
      </c>
      <c r="H131" s="33">
        <f t="shared" si="11"/>
        <v>146.05000000000001</v>
      </c>
    </row>
    <row r="132" spans="1:8" x14ac:dyDescent="0.2">
      <c r="B132" s="17">
        <f t="shared" si="12"/>
        <v>294</v>
      </c>
      <c r="C132" s="37">
        <f t="shared" si="6"/>
        <v>13.898946806692607</v>
      </c>
      <c r="D132" s="37">
        <f t="shared" si="7"/>
        <v>280.10105319330739</v>
      </c>
      <c r="E132" s="38">
        <f t="shared" si="8"/>
        <v>18.532306529834273</v>
      </c>
      <c r="G132" s="33">
        <f t="shared" si="10"/>
        <v>60.325000000000003</v>
      </c>
      <c r="H132" s="33">
        <f t="shared" si="11"/>
        <v>146.05000000000001</v>
      </c>
    </row>
    <row r="133" spans="1:8" x14ac:dyDescent="0.2">
      <c r="B133" s="17">
        <f t="shared" si="12"/>
        <v>295</v>
      </c>
      <c r="C133" s="37">
        <f t="shared" si="6"/>
        <v>13.849506491629995</v>
      </c>
      <c r="D133" s="37">
        <f t="shared" si="7"/>
        <v>281.15049350837</v>
      </c>
      <c r="E133" s="38">
        <f t="shared" si="8"/>
        <v>18.467211014193744</v>
      </c>
      <c r="G133" s="33">
        <f t="shared" si="10"/>
        <v>60.325000000000003</v>
      </c>
      <c r="H133" s="33">
        <f t="shared" si="11"/>
        <v>146.05000000000001</v>
      </c>
    </row>
    <row r="134" spans="1:8" x14ac:dyDescent="0.2">
      <c r="B134" s="17">
        <f t="shared" si="12"/>
        <v>296</v>
      </c>
      <c r="C134" s="37">
        <f t="shared" si="6"/>
        <v>13.800425230653445</v>
      </c>
      <c r="D134" s="37">
        <f t="shared" si="7"/>
        <v>282.19957476934655</v>
      </c>
      <c r="E134" s="38">
        <f t="shared" si="8"/>
        <v>18.40257977297561</v>
      </c>
      <c r="G134" s="33">
        <f t="shared" si="10"/>
        <v>60.325000000000003</v>
      </c>
      <c r="H134" s="33">
        <f t="shared" si="11"/>
        <v>146.05000000000001</v>
      </c>
    </row>
    <row r="135" spans="1:8" x14ac:dyDescent="0.2">
      <c r="B135" s="17">
        <f t="shared" si="12"/>
        <v>297</v>
      </c>
      <c r="C135" s="37">
        <f t="shared" si="6"/>
        <v>13.751699034221929</v>
      </c>
      <c r="D135" s="37">
        <f t="shared" si="7"/>
        <v>283.24830096577807</v>
      </c>
      <c r="E135" s="38">
        <f t="shared" si="8"/>
        <v>18.338407761951547</v>
      </c>
      <c r="G135" s="33">
        <f t="shared" si="10"/>
        <v>60.325000000000003</v>
      </c>
      <c r="H135" s="33">
        <f t="shared" si="11"/>
        <v>146.05000000000001</v>
      </c>
    </row>
    <row r="136" spans="1:8" x14ac:dyDescent="0.2">
      <c r="B136" s="17">
        <f t="shared" si="12"/>
        <v>298</v>
      </c>
      <c r="C136" s="37">
        <f t="shared" si="6"/>
        <v>13.703323973001716</v>
      </c>
      <c r="D136" s="37">
        <f t="shared" si="7"/>
        <v>284.29667602699828</v>
      </c>
      <c r="E136" s="38">
        <f t="shared" si="8"/>
        <v>18.274690011109826</v>
      </c>
      <c r="G136" s="33">
        <f t="shared" si="10"/>
        <v>60.325000000000003</v>
      </c>
      <c r="H136" s="33">
        <f t="shared" si="11"/>
        <v>146.05000000000001</v>
      </c>
    </row>
    <row r="137" spans="1:8" x14ac:dyDescent="0.2">
      <c r="B137" s="17">
        <f t="shared" ref="B137:B144" si="13">B136+1</f>
        <v>299</v>
      </c>
      <c r="C137" s="37">
        <f t="shared" si="6"/>
        <v>13.655296176711886</v>
      </c>
      <c r="D137" s="37">
        <f t="shared" si="7"/>
        <v>285.34470382328811</v>
      </c>
      <c r="E137" s="38">
        <f t="shared" si="8"/>
        <v>18.21142162326915</v>
      </c>
      <c r="G137" s="33">
        <f t="shared" si="10"/>
        <v>60.325000000000003</v>
      </c>
      <c r="H137" s="33">
        <f t="shared" si="11"/>
        <v>146.05000000000001</v>
      </c>
    </row>
    <row r="138" spans="1:8" x14ac:dyDescent="0.2">
      <c r="B138" s="17">
        <f t="shared" si="13"/>
        <v>300</v>
      </c>
      <c r="C138" s="37">
        <f t="shared" si="6"/>
        <v>13.607611832995815</v>
      </c>
      <c r="D138" s="37">
        <f t="shared" si="7"/>
        <v>286.39238816700419</v>
      </c>
      <c r="E138" s="38">
        <f t="shared" si="8"/>
        <v>18.148597772724113</v>
      </c>
      <c r="G138" s="33">
        <f t="shared" si="10"/>
        <v>60.325000000000003</v>
      </c>
      <c r="H138" s="33">
        <f t="shared" si="11"/>
        <v>146.05000000000001</v>
      </c>
    </row>
    <row r="139" spans="1:8" x14ac:dyDescent="0.2">
      <c r="A139" s="27" t="s">
        <v>40</v>
      </c>
      <c r="B139" s="17">
        <f t="shared" si="13"/>
        <v>301</v>
      </c>
      <c r="C139" s="37">
        <f t="shared" si="6"/>
        <v>13.56026718631955</v>
      </c>
      <c r="D139" s="37">
        <f t="shared" si="7"/>
        <v>287.43973281368045</v>
      </c>
      <c r="E139" s="38">
        <f t="shared" si="8"/>
        <v>18.086213703921278</v>
      </c>
      <c r="G139" s="33">
        <f t="shared" si="10"/>
        <v>60.325000000000003</v>
      </c>
      <c r="H139" s="33">
        <f t="shared" si="11"/>
        <v>146.05000000000001</v>
      </c>
    </row>
    <row r="140" spans="1:8" x14ac:dyDescent="0.2">
      <c r="B140" s="17">
        <f t="shared" si="13"/>
        <v>302</v>
      </c>
      <c r="C140" s="37">
        <f t="shared" si="6"/>
        <v>13.513258536895648</v>
      </c>
      <c r="D140" s="37">
        <f t="shared" si="7"/>
        <v>288.48674146310435</v>
      </c>
      <c r="E140" s="38">
        <f t="shared" si="8"/>
        <v>18.024264730165157</v>
      </c>
      <c r="G140" s="33">
        <f t="shared" si="10"/>
        <v>60.325000000000003</v>
      </c>
      <c r="H140" s="33">
        <f t="shared" si="11"/>
        <v>146.05000000000001</v>
      </c>
    </row>
    <row r="141" spans="1:8" x14ac:dyDescent="0.2">
      <c r="B141" s="17">
        <f t="shared" si="13"/>
        <v>303</v>
      </c>
      <c r="C141" s="37">
        <f t="shared" si="6"/>
        <v>13.466582239631634</v>
      </c>
      <c r="D141" s="37">
        <f t="shared" si="7"/>
        <v>289.53341776036837</v>
      </c>
      <c r="E141" s="38">
        <f t="shared" si="8"/>
        <v>17.962746232353229</v>
      </c>
      <c r="G141" s="33">
        <f t="shared" si="10"/>
        <v>60.325000000000003</v>
      </c>
      <c r="H141" s="33">
        <f t="shared" si="11"/>
        <v>146.05000000000001</v>
      </c>
    </row>
    <row r="142" spans="1:8" x14ac:dyDescent="0.2">
      <c r="B142" s="17">
        <f t="shared" si="13"/>
        <v>304</v>
      </c>
      <c r="C142" s="37">
        <f t="shared" si="6"/>
        <v>13.420234703102551</v>
      </c>
      <c r="D142" s="37">
        <f t="shared" si="7"/>
        <v>290.57976529689745</v>
      </c>
      <c r="E142" s="38">
        <f t="shared" si="8"/>
        <v>17.901653657739288</v>
      </c>
      <c r="G142" s="33">
        <f t="shared" si="10"/>
        <v>60.325000000000003</v>
      </c>
      <c r="H142" s="33">
        <f t="shared" si="11"/>
        <v>146.05000000000001</v>
      </c>
    </row>
    <row r="143" spans="1:8" x14ac:dyDescent="0.2">
      <c r="B143" s="17">
        <f t="shared" si="13"/>
        <v>305</v>
      </c>
      <c r="C143" s="37">
        <f t="shared" si="6"/>
        <v>13.374212388547505</v>
      </c>
      <c r="D143" s="37">
        <f t="shared" si="7"/>
        <v>291.62578761145249</v>
      </c>
      <c r="E143" s="38">
        <f t="shared" si="8"/>
        <v>17.840982518724282</v>
      </c>
      <c r="G143" s="33">
        <f t="shared" si="10"/>
        <v>60.325000000000003</v>
      </c>
      <c r="H143" s="33">
        <f t="shared" si="11"/>
        <v>146.05000000000001</v>
      </c>
    </row>
    <row r="144" spans="1:8" x14ac:dyDescent="0.2">
      <c r="B144" s="17">
        <f t="shared" si="13"/>
        <v>306</v>
      </c>
      <c r="C144" s="37">
        <f t="shared" si="6"/>
        <v>13.328511808888322</v>
      </c>
      <c r="D144" s="37">
        <f t="shared" si="7"/>
        <v>292.67148819111168</v>
      </c>
      <c r="E144" s="38">
        <f t="shared" si="8"/>
        <v>17.780728391674003</v>
      </c>
      <c r="G144" s="33">
        <f t="shared" si="10"/>
        <v>60.325000000000003</v>
      </c>
      <c r="H144" s="33">
        <f t="shared" si="11"/>
        <v>146.05000000000001</v>
      </c>
    </row>
    <row r="145" spans="2:8" x14ac:dyDescent="0.2">
      <c r="B145" s="17">
        <f t="shared" ref="B145:B199" si="14">B144+1</f>
        <v>307</v>
      </c>
      <c r="C145" s="37">
        <f t="shared" si="6"/>
        <v>13.283129527771223</v>
      </c>
      <c r="D145" s="37">
        <f t="shared" ref="D145:D150" si="15">B145-C145</f>
        <v>293.71687047222878</v>
      </c>
      <c r="E145" s="38">
        <f t="shared" ref="E145:E150" si="16">DEGREES(ASIN((G145+H145)/(B145*(((G145+H145)/2)^2/(G145*H145)+1))))</f>
        <v>17.720886915762936</v>
      </c>
      <c r="G145" s="33">
        <f t="shared" ref="G145:G199" si="17">G144</f>
        <v>60.325000000000003</v>
      </c>
      <c r="H145" s="33">
        <f t="shared" ref="H145:H199" si="18">H144</f>
        <v>146.05000000000001</v>
      </c>
    </row>
    <row r="146" spans="2:8" x14ac:dyDescent="0.2">
      <c r="B146" s="17">
        <f t="shared" si="14"/>
        <v>308</v>
      </c>
      <c r="C146" s="37">
        <f t="shared" si="6"/>
        <v>13.238062158629418</v>
      </c>
      <c r="D146" s="37">
        <f t="shared" si="15"/>
        <v>294.76193784137058</v>
      </c>
      <c r="E146" s="38">
        <f t="shared" si="16"/>
        <v>17.661453791843435</v>
      </c>
      <c r="G146" s="33">
        <f t="shared" si="17"/>
        <v>60.325000000000003</v>
      </c>
      <c r="H146" s="33">
        <f t="shared" si="18"/>
        <v>146.05000000000001</v>
      </c>
    </row>
    <row r="147" spans="2:8" x14ac:dyDescent="0.2">
      <c r="B147" s="17">
        <f t="shared" si="14"/>
        <v>309</v>
      </c>
      <c r="C147" s="37">
        <f t="shared" si="6"/>
        <v>13.193306363767363</v>
      </c>
      <c r="D147" s="37">
        <f t="shared" si="15"/>
        <v>295.80669363623264</v>
      </c>
      <c r="E147" s="38">
        <f t="shared" si="16"/>
        <v>17.602424781339771</v>
      </c>
      <c r="G147" s="33">
        <f t="shared" si="17"/>
        <v>60.325000000000003</v>
      </c>
      <c r="H147" s="33">
        <f t="shared" si="18"/>
        <v>146.05000000000001</v>
      </c>
    </row>
    <row r="148" spans="2:8" x14ac:dyDescent="0.2">
      <c r="B148" s="17">
        <f t="shared" si="14"/>
        <v>310</v>
      </c>
      <c r="C148" s="37">
        <f t="shared" si="6"/>
        <v>13.148858853465072</v>
      </c>
      <c r="D148" s="37">
        <f t="shared" si="15"/>
        <v>296.85114114653493</v>
      </c>
      <c r="E148" s="38">
        <f t="shared" si="16"/>
        <v>17.54379570516625</v>
      </c>
      <c r="G148" s="33">
        <f t="shared" si="17"/>
        <v>60.325000000000003</v>
      </c>
      <c r="H148" s="33">
        <f t="shared" si="18"/>
        <v>146.05000000000001</v>
      </c>
    </row>
    <row r="149" spans="2:8" x14ac:dyDescent="0.2">
      <c r="B149" s="17">
        <f t="shared" si="14"/>
        <v>311</v>
      </c>
      <c r="C149" s="37">
        <f t="shared" si="6"/>
        <v>13.104716385102847</v>
      </c>
      <c r="D149" s="37">
        <f t="shared" si="15"/>
        <v>297.89528361489715</v>
      </c>
      <c r="E149" s="38">
        <f t="shared" si="16"/>
        <v>17.485562442668868</v>
      </c>
      <c r="G149" s="33">
        <f t="shared" si="17"/>
        <v>60.325000000000003</v>
      </c>
      <c r="H149" s="33">
        <f t="shared" si="18"/>
        <v>146.05000000000001</v>
      </c>
    </row>
    <row r="150" spans="2:8" x14ac:dyDescent="0.2">
      <c r="B150" s="17">
        <f t="shared" si="14"/>
        <v>312</v>
      </c>
      <c r="C150" s="37">
        <f t="shared" si="6"/>
        <v>13.060875762305045</v>
      </c>
      <c r="D150" s="37">
        <f t="shared" si="15"/>
        <v>298.93912423769495</v>
      </c>
      <c r="E150" s="38">
        <f t="shared" si="16"/>
        <v>17.427720930589874</v>
      </c>
      <c r="G150" s="33">
        <f t="shared" si="17"/>
        <v>60.325000000000003</v>
      </c>
      <c r="H150" s="33">
        <f t="shared" si="18"/>
        <v>146.05000000000001</v>
      </c>
    </row>
    <row r="151" spans="2:8" x14ac:dyDescent="0.2">
      <c r="B151" s="17">
        <f t="shared" si="14"/>
        <v>313</v>
      </c>
      <c r="C151" s="37">
        <f t="shared" ref="C151:C165" si="19">IF(B151&lt;1,0,B151-SQRT(B151*B151-(66*120.9)))</f>
        <v>13.017333834102999</v>
      </c>
      <c r="D151" s="37">
        <f t="shared" ref="D151:D165" si="20">B151-C151</f>
        <v>299.982666165897</v>
      </c>
      <c r="E151" s="38">
        <f t="shared" ref="E151:E165" si="21">DEGREES(ASIN((G151+H151)/(B151*(((G151+H151)/2)^2/(G151*H151)+1))))</f>
        <v>17.370267162054606</v>
      </c>
      <c r="G151" s="33">
        <f t="shared" si="17"/>
        <v>60.325000000000003</v>
      </c>
      <c r="H151" s="33">
        <f t="shared" si="18"/>
        <v>146.05000000000001</v>
      </c>
    </row>
    <row r="152" spans="2:8" x14ac:dyDescent="0.2">
      <c r="B152" s="17">
        <f t="shared" si="14"/>
        <v>314</v>
      </c>
      <c r="C152" s="37">
        <f t="shared" si="19"/>
        <v>12.974087494116191</v>
      </c>
      <c r="D152" s="37">
        <f t="shared" si="20"/>
        <v>301.02591250588381</v>
      </c>
      <c r="E152" s="38">
        <f t="shared" si="21"/>
        <v>17.31319718558013</v>
      </c>
      <c r="G152" s="33">
        <f t="shared" si="17"/>
        <v>60.325000000000003</v>
      </c>
      <c r="H152" s="33">
        <f t="shared" si="18"/>
        <v>146.05000000000001</v>
      </c>
    </row>
    <row r="153" spans="2:8" x14ac:dyDescent="0.2">
      <c r="B153" s="17">
        <f t="shared" si="14"/>
        <v>315</v>
      </c>
      <c r="C153" s="37">
        <f t="shared" si="19"/>
        <v>12.931133679751781</v>
      </c>
      <c r="D153" s="37">
        <f t="shared" si="20"/>
        <v>302.06886632024822</v>
      </c>
      <c r="E153" s="38">
        <f t="shared" si="21"/>
        <v>17.256507104105065</v>
      </c>
      <c r="G153" s="33">
        <f t="shared" si="17"/>
        <v>60.325000000000003</v>
      </c>
      <c r="H153" s="33">
        <f t="shared" si="18"/>
        <v>146.05000000000001</v>
      </c>
    </row>
    <row r="154" spans="2:8" x14ac:dyDescent="0.2">
      <c r="B154" s="17">
        <f t="shared" si="14"/>
        <v>316</v>
      </c>
      <c r="C154" s="37">
        <f t="shared" si="19"/>
        <v>12.888469371420967</v>
      </c>
      <c r="D154" s="37">
        <f t="shared" si="20"/>
        <v>303.11153062857903</v>
      </c>
      <c r="E154" s="38">
        <f t="shared" si="21"/>
        <v>17.200193074040023</v>
      </c>
      <c r="G154" s="33">
        <f t="shared" si="17"/>
        <v>60.325000000000003</v>
      </c>
      <c r="H154" s="33">
        <f t="shared" si="18"/>
        <v>146.05000000000001</v>
      </c>
    </row>
    <row r="155" spans="2:8" x14ac:dyDescent="0.2">
      <c r="B155" s="17">
        <f t="shared" si="14"/>
        <v>317</v>
      </c>
      <c r="C155" s="37">
        <f t="shared" si="19"/>
        <v>12.846091591773245</v>
      </c>
      <c r="D155" s="37">
        <f t="shared" si="20"/>
        <v>304.15390840822676</v>
      </c>
      <c r="E155" s="38">
        <f t="shared" si="21"/>
        <v>17.144251304338272</v>
      </c>
      <c r="G155" s="33">
        <f t="shared" si="17"/>
        <v>60.325000000000003</v>
      </c>
      <c r="H155" s="33">
        <f t="shared" si="18"/>
        <v>146.05000000000001</v>
      </c>
    </row>
    <row r="156" spans="2:8" x14ac:dyDescent="0.2">
      <c r="B156" s="17">
        <f t="shared" si="14"/>
        <v>318</v>
      </c>
      <c r="C156" s="37">
        <f t="shared" si="19"/>
        <v>12.803997404946358</v>
      </c>
      <c r="D156" s="37">
        <f t="shared" si="20"/>
        <v>305.19600259505364</v>
      </c>
      <c r="E156" s="38">
        <f t="shared" si="21"/>
        <v>17.088678055585966</v>
      </c>
      <c r="G156" s="33">
        <f t="shared" si="17"/>
        <v>60.325000000000003</v>
      </c>
      <c r="H156" s="33">
        <f t="shared" si="18"/>
        <v>146.05000000000001</v>
      </c>
    </row>
    <row r="157" spans="2:8" x14ac:dyDescent="0.2">
      <c r="B157" s="17">
        <f t="shared" si="14"/>
        <v>319</v>
      </c>
      <c r="C157" s="37">
        <f t="shared" si="19"/>
        <v>12.762183915833134</v>
      </c>
      <c r="D157" s="37">
        <f t="shared" si="20"/>
        <v>306.23781608416687</v>
      </c>
      <c r="E157" s="38">
        <f t="shared" si="21"/>
        <v>17.033469639111555</v>
      </c>
      <c r="G157" s="33">
        <f t="shared" si="17"/>
        <v>60.325000000000003</v>
      </c>
      <c r="H157" s="33">
        <f t="shared" si="18"/>
        <v>146.05000000000001</v>
      </c>
    </row>
    <row r="158" spans="2:8" x14ac:dyDescent="0.2">
      <c r="B158" s="17">
        <f t="shared" si="14"/>
        <v>320</v>
      </c>
      <c r="C158" s="37">
        <f t="shared" si="19"/>
        <v>12.720648269363835</v>
      </c>
      <c r="D158" s="37">
        <f t="shared" si="20"/>
        <v>307.27935173063617</v>
      </c>
      <c r="E158" s="38">
        <f t="shared" si="21"/>
        <v>16.978622416113847</v>
      </c>
      <c r="G158" s="33">
        <f t="shared" si="17"/>
        <v>60.325000000000003</v>
      </c>
      <c r="H158" s="33">
        <f t="shared" si="18"/>
        <v>146.05000000000001</v>
      </c>
    </row>
    <row r="159" spans="2:8" x14ac:dyDescent="0.2">
      <c r="B159" s="17">
        <f t="shared" si="14"/>
        <v>321</v>
      </c>
      <c r="C159" s="37">
        <f t="shared" si="19"/>
        <v>12.679387649803743</v>
      </c>
      <c r="D159" s="37">
        <f t="shared" si="20"/>
        <v>308.32061235019626</v>
      </c>
      <c r="E159" s="38">
        <f t="shared" si="21"/>
        <v>16.924132796808333</v>
      </c>
      <c r="G159" s="33">
        <f t="shared" si="17"/>
        <v>60.325000000000003</v>
      </c>
      <c r="H159" s="33">
        <f t="shared" si="18"/>
        <v>146.05000000000001</v>
      </c>
    </row>
    <row r="160" spans="2:8" x14ac:dyDescent="0.2">
      <c r="B160" s="17">
        <f t="shared" si="14"/>
        <v>322</v>
      </c>
      <c r="C160" s="37">
        <f t="shared" si="19"/>
        <v>12.638399280065755</v>
      </c>
      <c r="D160" s="37">
        <f t="shared" si="20"/>
        <v>309.36160071993424</v>
      </c>
      <c r="E160" s="38">
        <f t="shared" si="21"/>
        <v>16.869997239591175</v>
      </c>
      <c r="G160" s="33">
        <f t="shared" si="17"/>
        <v>60.325000000000003</v>
      </c>
      <c r="H160" s="33">
        <f t="shared" si="18"/>
        <v>146.05000000000001</v>
      </c>
    </row>
    <row r="161" spans="1:8" x14ac:dyDescent="0.2">
      <c r="B161" s="17">
        <f t="shared" si="14"/>
        <v>323</v>
      </c>
      <c r="C161" s="37">
        <f t="shared" si="19"/>
        <v>12.597680421038092</v>
      </c>
      <c r="D161" s="37">
        <f t="shared" si="20"/>
        <v>310.40231957896191</v>
      </c>
      <c r="E161" s="38">
        <f t="shared" si="21"/>
        <v>16.816212250220609</v>
      </c>
      <c r="G161" s="33">
        <f t="shared" si="17"/>
        <v>60.325000000000003</v>
      </c>
      <c r="H161" s="33">
        <f t="shared" si="18"/>
        <v>146.05000000000001</v>
      </c>
    </row>
    <row r="162" spans="1:8" x14ac:dyDescent="0.2">
      <c r="B162" s="17">
        <f t="shared" si="14"/>
        <v>324</v>
      </c>
      <c r="C162" s="37">
        <f t="shared" si="19"/>
        <v>12.557228370925259</v>
      </c>
      <c r="D162" s="37">
        <f t="shared" si="20"/>
        <v>311.44277162907474</v>
      </c>
      <c r="E162" s="38">
        <f t="shared" si="21"/>
        <v>16.762774381015205</v>
      </c>
      <c r="G162" s="33">
        <f t="shared" si="17"/>
        <v>60.325000000000003</v>
      </c>
      <c r="H162" s="33">
        <f t="shared" si="18"/>
        <v>146.05000000000001</v>
      </c>
    </row>
    <row r="163" spans="1:8" x14ac:dyDescent="0.2">
      <c r="B163" s="17">
        <f t="shared" si="14"/>
        <v>325</v>
      </c>
      <c r="C163" s="37">
        <f t="shared" si="19"/>
        <v>12.517040464603895</v>
      </c>
      <c r="D163" s="37">
        <f t="shared" si="20"/>
        <v>312.48295953539611</v>
      </c>
      <c r="E163" s="38">
        <f t="shared" si="21"/>
        <v>16.709680230068606</v>
      </c>
      <c r="G163" s="33">
        <f t="shared" si="17"/>
        <v>60.325000000000003</v>
      </c>
      <c r="H163" s="33">
        <f t="shared" si="18"/>
        <v>146.05000000000001</v>
      </c>
    </row>
    <row r="164" spans="1:8" x14ac:dyDescent="0.2">
      <c r="B164" s="17">
        <f t="shared" si="14"/>
        <v>326</v>
      </c>
      <c r="C164" s="37">
        <f t="shared" si="19"/>
        <v>12.477114072991469</v>
      </c>
      <c r="D164" s="37">
        <f t="shared" si="20"/>
        <v>313.52288592700853</v>
      </c>
      <c r="E164" s="38">
        <f t="shared" si="21"/>
        <v>16.656926440480412</v>
      </c>
      <c r="G164" s="33">
        <f t="shared" si="17"/>
        <v>60.325000000000003</v>
      </c>
      <c r="H164" s="33">
        <f t="shared" si="18"/>
        <v>146.05000000000001</v>
      </c>
    </row>
    <row r="165" spans="1:8" x14ac:dyDescent="0.2">
      <c r="B165" s="17">
        <f t="shared" si="14"/>
        <v>327</v>
      </c>
      <c r="C165" s="37">
        <f t="shared" si="19"/>
        <v>12.437446602428508</v>
      </c>
      <c r="D165" s="37">
        <f t="shared" si="20"/>
        <v>314.56255339757149</v>
      </c>
      <c r="E165" s="38">
        <f t="shared" si="21"/>
        <v>16.604509699602652</v>
      </c>
      <c r="G165" s="33">
        <f t="shared" si="17"/>
        <v>60.325000000000003</v>
      </c>
      <c r="H165" s="33">
        <f t="shared" si="18"/>
        <v>146.05000000000001</v>
      </c>
    </row>
    <row r="166" spans="1:8" x14ac:dyDescent="0.2">
      <c r="B166" s="17">
        <f t="shared" si="14"/>
        <v>328</v>
      </c>
      <c r="C166" s="37">
        <f t="shared" ref="C166:C178" si="22">IF(B166&lt;1,0,B166-SQRT(B166*B166-(66*120.9)))</f>
        <v>12.398035494073611</v>
      </c>
      <c r="D166" s="37">
        <f t="shared" ref="D166:D178" si="23">B166-C166</f>
        <v>315.60196450592639</v>
      </c>
      <c r="E166" s="38">
        <f t="shared" ref="E166:E178" si="24">DEGREES(ASIN((G166+H166)/(B166*(((G166+H166)/2)^2/(G166*H166)+1))))</f>
        <v>16.552426738301701</v>
      </c>
      <c r="G166" s="33">
        <f t="shared" si="17"/>
        <v>60.325000000000003</v>
      </c>
      <c r="H166" s="33">
        <f t="shared" si="18"/>
        <v>146.05000000000001</v>
      </c>
    </row>
    <row r="167" spans="1:8" x14ac:dyDescent="0.2">
      <c r="B167" s="17">
        <f t="shared" si="14"/>
        <v>329</v>
      </c>
      <c r="C167" s="37">
        <f t="shared" si="22"/>
        <v>12.358878223310967</v>
      </c>
      <c r="D167" s="37">
        <f t="shared" si="23"/>
        <v>316.64112177668903</v>
      </c>
      <c r="E167" s="38">
        <f t="shared" si="24"/>
        <v>16.500674330235064</v>
      </c>
      <c r="G167" s="33">
        <f t="shared" si="17"/>
        <v>60.325000000000003</v>
      </c>
      <c r="H167" s="33">
        <f t="shared" si="18"/>
        <v>146.05000000000001</v>
      </c>
    </row>
    <row r="168" spans="1:8" x14ac:dyDescent="0.2">
      <c r="A168" s="27" t="s">
        <v>41</v>
      </c>
      <c r="B168" s="17">
        <f t="shared" si="14"/>
        <v>330</v>
      </c>
      <c r="C168" s="37">
        <f t="shared" si="22"/>
        <v>12.319972299170161</v>
      </c>
      <c r="D168" s="37">
        <f t="shared" si="23"/>
        <v>317.68002770082984</v>
      </c>
      <c r="E168" s="38">
        <f t="shared" si="24"/>
        <v>16.449249291142799</v>
      </c>
      <c r="G168" s="33">
        <f t="shared" si="17"/>
        <v>60.325000000000003</v>
      </c>
      <c r="H168" s="33">
        <f t="shared" si="18"/>
        <v>146.05000000000001</v>
      </c>
    </row>
    <row r="169" spans="1:8" x14ac:dyDescent="0.2">
      <c r="B169" s="17">
        <f t="shared" si="14"/>
        <v>331</v>
      </c>
      <c r="C169" s="37">
        <f t="shared" si="22"/>
        <v>12.281315263758017</v>
      </c>
      <c r="D169" s="37">
        <f t="shared" si="23"/>
        <v>318.71868473624198</v>
      </c>
      <c r="E169" s="38">
        <f t="shared" si="24"/>
        <v>16.398148478153157</v>
      </c>
      <c r="G169" s="33">
        <f t="shared" si="17"/>
        <v>60.325000000000003</v>
      </c>
      <c r="H169" s="33">
        <f t="shared" si="18"/>
        <v>146.05000000000001</v>
      </c>
    </row>
    <row r="170" spans="1:8" x14ac:dyDescent="0.2">
      <c r="B170" s="17">
        <f t="shared" si="14"/>
        <v>332</v>
      </c>
      <c r="C170" s="37">
        <f t="shared" si="22"/>
        <v>12.242904691701938</v>
      </c>
      <c r="D170" s="37">
        <f t="shared" si="23"/>
        <v>319.75709530829806</v>
      </c>
      <c r="E170" s="38">
        <f t="shared" si="24"/>
        <v>16.347368789102152</v>
      </c>
      <c r="G170" s="33">
        <f t="shared" si="17"/>
        <v>60.325000000000003</v>
      </c>
      <c r="H170" s="33">
        <f t="shared" si="18"/>
        <v>146.05000000000001</v>
      </c>
    </row>
    <row r="171" spans="1:8" x14ac:dyDescent="0.2">
      <c r="B171" s="17">
        <f t="shared" si="14"/>
        <v>333</v>
      </c>
      <c r="C171" s="37">
        <f t="shared" si="22"/>
        <v>12.204738189604768</v>
      </c>
      <c r="D171" s="37">
        <f t="shared" si="23"/>
        <v>320.79526181039523</v>
      </c>
      <c r="E171" s="38">
        <f t="shared" si="24"/>
        <v>16.296907161866709</v>
      </c>
      <c r="G171" s="33">
        <f t="shared" si="17"/>
        <v>60.325000000000003</v>
      </c>
      <c r="H171" s="33">
        <f t="shared" si="18"/>
        <v>146.05000000000001</v>
      </c>
    </row>
    <row r="172" spans="1:8" x14ac:dyDescent="0.2">
      <c r="B172" s="17">
        <f t="shared" si="14"/>
        <v>334</v>
      </c>
      <c r="C172" s="37">
        <f t="shared" si="22"/>
        <v>12.166813395510758</v>
      </c>
      <c r="D172" s="37">
        <f t="shared" si="23"/>
        <v>321.83318660448924</v>
      </c>
      <c r="E172" s="38">
        <f t="shared" si="24"/>
        <v>16.246760573711047</v>
      </c>
      <c r="G172" s="33">
        <f t="shared" si="17"/>
        <v>60.325000000000003</v>
      </c>
      <c r="H172" s="33">
        <f t="shared" si="18"/>
        <v>146.05000000000001</v>
      </c>
    </row>
    <row r="173" spans="1:8" x14ac:dyDescent="0.2">
      <c r="B173" s="17">
        <f t="shared" si="14"/>
        <v>335</v>
      </c>
      <c r="C173" s="37">
        <f t="shared" si="22"/>
        <v>12.12912797838203</v>
      </c>
      <c r="D173" s="37">
        <f t="shared" si="23"/>
        <v>322.87087202161797</v>
      </c>
      <c r="E173" s="38">
        <f t="shared" si="24"/>
        <v>16.196926040646069</v>
      </c>
      <c r="G173" s="33">
        <f t="shared" si="17"/>
        <v>60.325000000000003</v>
      </c>
      <c r="H173" s="33">
        <f t="shared" si="18"/>
        <v>146.05000000000001</v>
      </c>
    </row>
    <row r="174" spans="1:8" x14ac:dyDescent="0.2">
      <c r="B174" s="17">
        <f t="shared" si="14"/>
        <v>336</v>
      </c>
      <c r="C174" s="37">
        <f t="shared" si="22"/>
        <v>12.09167963758631</v>
      </c>
      <c r="D174" s="37">
        <f t="shared" si="23"/>
        <v>323.90832036241369</v>
      </c>
      <c r="E174" s="38">
        <f t="shared" si="24"/>
        <v>16.147400616801345</v>
      </c>
      <c r="G174" s="33">
        <f t="shared" si="17"/>
        <v>60.325000000000003</v>
      </c>
      <c r="H174" s="33">
        <f t="shared" si="18"/>
        <v>146.05000000000001</v>
      </c>
    </row>
    <row r="175" spans="1:8" x14ac:dyDescent="0.2">
      <c r="B175" s="17">
        <f t="shared" si="14"/>
        <v>337</v>
      </c>
      <c r="C175" s="37">
        <f t="shared" si="22"/>
        <v>12.054466102394315</v>
      </c>
      <c r="D175" s="37">
        <f t="shared" si="23"/>
        <v>324.94553389760569</v>
      </c>
      <c r="E175" s="38">
        <f t="shared" si="24"/>
        <v>16.098181393809455</v>
      </c>
      <c r="G175" s="33">
        <f t="shared" si="17"/>
        <v>60.325000000000003</v>
      </c>
      <c r="H175" s="33">
        <f t="shared" si="18"/>
        <v>146.05000000000001</v>
      </c>
    </row>
    <row r="176" spans="1:8" x14ac:dyDescent="0.2">
      <c r="B176" s="17">
        <f t="shared" si="14"/>
        <v>338</v>
      </c>
      <c r="C176" s="37">
        <f t="shared" si="22"/>
        <v>12.017485131487433</v>
      </c>
      <c r="D176" s="37">
        <f t="shared" si="23"/>
        <v>325.98251486851257</v>
      </c>
      <c r="E176" s="38">
        <f t="shared" si="24"/>
        <v>16.049265500202424</v>
      </c>
      <c r="G176" s="33">
        <f t="shared" si="17"/>
        <v>60.325000000000003</v>
      </c>
      <c r="H176" s="33">
        <f t="shared" si="18"/>
        <v>146.05000000000001</v>
      </c>
    </row>
    <row r="177" spans="2:8" x14ac:dyDescent="0.2">
      <c r="B177" s="17">
        <f t="shared" si="14"/>
        <v>339</v>
      </c>
      <c r="C177" s="37">
        <f t="shared" si="22"/>
        <v>11.980734512475522</v>
      </c>
      <c r="D177" s="37">
        <f t="shared" si="23"/>
        <v>327.01926548752448</v>
      </c>
      <c r="E177" s="38">
        <f t="shared" si="24"/>
        <v>16.000650100819918</v>
      </c>
      <c r="G177" s="33">
        <f t="shared" si="17"/>
        <v>60.325000000000003</v>
      </c>
      <c r="H177" s="33">
        <f t="shared" si="18"/>
        <v>146.05000000000001</v>
      </c>
    </row>
    <row r="178" spans="2:8" x14ac:dyDescent="0.2">
      <c r="B178" s="17">
        <f t="shared" si="14"/>
        <v>340</v>
      </c>
      <c r="C178" s="37">
        <f t="shared" si="22"/>
        <v>11.944212061423912</v>
      </c>
      <c r="D178" s="37">
        <f t="shared" si="23"/>
        <v>328.05578793857609</v>
      </c>
      <c r="E178" s="38">
        <f t="shared" si="24"/>
        <v>15.952332396228993</v>
      </c>
      <c r="G178" s="33">
        <f t="shared" si="17"/>
        <v>60.325000000000003</v>
      </c>
      <c r="H178" s="33">
        <f t="shared" si="18"/>
        <v>146.05000000000001</v>
      </c>
    </row>
    <row r="179" spans="2:8" x14ac:dyDescent="0.2">
      <c r="B179" s="17">
        <f t="shared" si="14"/>
        <v>341</v>
      </c>
      <c r="C179" s="37">
        <f t="shared" ref="C179:C199" si="25">IF(B179&lt;1,0,B179-SQRT(B179*B179-(66*120.9)))</f>
        <v>11.907915622389964</v>
      </c>
      <c r="D179" s="37">
        <f t="shared" ref="D179:D199" si="26">B179-C179</f>
        <v>329.09208437761004</v>
      </c>
      <c r="E179" s="38">
        <f t="shared" ref="E179:E199" si="27">DEGREES(ASIN((G179+H179)/(B179*(((G179+H179)/2)^2/(G179*H179)+1))))</f>
        <v>15.904309622155022</v>
      </c>
      <c r="G179" s="33">
        <f t="shared" si="17"/>
        <v>60.325000000000003</v>
      </c>
      <c r="H179" s="33">
        <f t="shared" si="18"/>
        <v>146.05000000000001</v>
      </c>
    </row>
    <row r="180" spans="2:8" x14ac:dyDescent="0.2">
      <c r="B180" s="17">
        <f t="shared" si="14"/>
        <v>342</v>
      </c>
      <c r="C180" s="37">
        <f t="shared" si="25"/>
        <v>11.871843066968893</v>
      </c>
      <c r="D180" s="37">
        <f t="shared" si="26"/>
        <v>330.12815693303111</v>
      </c>
      <c r="E180" s="38">
        <f t="shared" si="27"/>
        <v>15.856579048923715</v>
      </c>
      <c r="G180" s="33">
        <f t="shared" si="17"/>
        <v>60.325000000000003</v>
      </c>
      <c r="H180" s="33">
        <f t="shared" si="18"/>
        <v>146.05000000000001</v>
      </c>
    </row>
    <row r="181" spans="2:8" x14ac:dyDescent="0.2">
      <c r="B181" s="17">
        <f t="shared" si="14"/>
        <v>343</v>
      </c>
      <c r="C181" s="37">
        <f t="shared" si="25"/>
        <v>11.835992293848449</v>
      </c>
      <c r="D181" s="37">
        <f t="shared" si="26"/>
        <v>331.16400770615155</v>
      </c>
      <c r="E181" s="38">
        <f t="shared" si="27"/>
        <v>15.809137980913782</v>
      </c>
      <c r="G181" s="33">
        <f t="shared" si="17"/>
        <v>60.325000000000003</v>
      </c>
      <c r="H181" s="33">
        <f t="shared" si="18"/>
        <v>146.05000000000001</v>
      </c>
    </row>
    <row r="182" spans="2:8" x14ac:dyDescent="0.2">
      <c r="B182" s="17">
        <f t="shared" si="14"/>
        <v>344</v>
      </c>
      <c r="C182" s="37">
        <f t="shared" si="25"/>
        <v>11.800361228372196</v>
      </c>
      <c r="D182" s="37">
        <f t="shared" si="26"/>
        <v>332.1996387716278</v>
      </c>
      <c r="E182" s="38">
        <f t="shared" si="27"/>
        <v>15.761983756020182</v>
      </c>
      <c r="G182" s="33">
        <f t="shared" si="17"/>
        <v>60.325000000000003</v>
      </c>
      <c r="H182" s="33">
        <f t="shared" si="18"/>
        <v>146.05000000000001</v>
      </c>
    </row>
    <row r="183" spans="2:8" x14ac:dyDescent="0.2">
      <c r="B183" s="17">
        <f t="shared" si="14"/>
        <v>345</v>
      </c>
      <c r="C183" s="37">
        <f t="shared" si="25"/>
        <v>11.764947822111594</v>
      </c>
      <c r="D183" s="37">
        <f t="shared" si="26"/>
        <v>333.23505217788841</v>
      </c>
      <c r="E183" s="38">
        <f t="shared" si="27"/>
        <v>15.715113745127573</v>
      </c>
      <c r="G183" s="33">
        <f t="shared" si="17"/>
        <v>60.325000000000003</v>
      </c>
      <c r="H183" s="33">
        <f t="shared" si="18"/>
        <v>146.05000000000001</v>
      </c>
    </row>
    <row r="184" spans="2:8" x14ac:dyDescent="0.2">
      <c r="B184" s="17">
        <f t="shared" si="14"/>
        <v>346</v>
      </c>
      <c r="C184" s="37">
        <f t="shared" si="25"/>
        <v>11.72975005244632</v>
      </c>
      <c r="D184" s="37">
        <f t="shared" si="26"/>
        <v>334.27024994755368</v>
      </c>
      <c r="E184" s="38">
        <f t="shared" si="27"/>
        <v>15.668525351593841</v>
      </c>
      <c r="G184" s="33">
        <f t="shared" si="17"/>
        <v>60.325000000000003</v>
      </c>
      <c r="H184" s="33">
        <f t="shared" si="18"/>
        <v>146.05000000000001</v>
      </c>
    </row>
    <row r="185" spans="2:8" x14ac:dyDescent="0.2">
      <c r="B185" s="17">
        <f t="shared" si="14"/>
        <v>347</v>
      </c>
      <c r="C185" s="37">
        <f t="shared" si="25"/>
        <v>11.694765922152669</v>
      </c>
      <c r="D185" s="37">
        <f t="shared" si="26"/>
        <v>335.30523407784733</v>
      </c>
      <c r="E185" s="38">
        <f t="shared" si="27"/>
        <v>15.622216010743374</v>
      </c>
      <c r="G185" s="33">
        <f t="shared" si="17"/>
        <v>60.325000000000003</v>
      </c>
      <c r="H185" s="33">
        <f t="shared" si="18"/>
        <v>146.05000000000001</v>
      </c>
    </row>
    <row r="186" spans="2:8" x14ac:dyDescent="0.2">
      <c r="B186" s="17">
        <f t="shared" si="14"/>
        <v>348</v>
      </c>
      <c r="C186" s="37">
        <f t="shared" si="25"/>
        <v>11.65999345899985</v>
      </c>
      <c r="D186" s="37">
        <f t="shared" si="26"/>
        <v>336.34000654100015</v>
      </c>
      <c r="E186" s="38">
        <f t="shared" si="27"/>
        <v>15.576183189370003</v>
      </c>
      <c r="G186" s="33">
        <f t="shared" si="17"/>
        <v>60.325000000000003</v>
      </c>
      <c r="H186" s="33">
        <f t="shared" si="18"/>
        <v>146.05000000000001</v>
      </c>
    </row>
    <row r="187" spans="2:8" x14ac:dyDescent="0.2">
      <c r="B187" s="17">
        <f t="shared" si="14"/>
        <v>349</v>
      </c>
      <c r="C187" s="37">
        <f t="shared" si="25"/>
        <v>11.625430715354582</v>
      </c>
      <c r="D187" s="37">
        <f t="shared" si="26"/>
        <v>337.37456928464542</v>
      </c>
      <c r="E187" s="38">
        <f t="shared" si="27"/>
        <v>15.530424385249223</v>
      </c>
      <c r="G187" s="33">
        <f t="shared" si="17"/>
        <v>60.325000000000003</v>
      </c>
      <c r="H187" s="33">
        <f t="shared" si="18"/>
        <v>146.05000000000001</v>
      </c>
    </row>
    <row r="188" spans="2:8" x14ac:dyDescent="0.2">
      <c r="B188" s="17">
        <f t="shared" si="14"/>
        <v>350</v>
      </c>
      <c r="C188" s="37">
        <f t="shared" si="25"/>
        <v>11.591075767792404</v>
      </c>
      <c r="D188" s="37">
        <f t="shared" si="26"/>
        <v>338.4089242322076</v>
      </c>
      <c r="E188" s="38">
        <f t="shared" si="27"/>
        <v>15.484937126659684</v>
      </c>
      <c r="G188" s="33">
        <f t="shared" si="17"/>
        <v>60.325000000000003</v>
      </c>
      <c r="H188" s="33">
        <f t="shared" si="18"/>
        <v>146.05000000000001</v>
      </c>
    </row>
    <row r="189" spans="2:8" x14ac:dyDescent="0.2">
      <c r="B189" s="17">
        <f t="shared" si="14"/>
        <v>351</v>
      </c>
      <c r="C189" s="37">
        <f t="shared" si="25"/>
        <v>11.556926716717328</v>
      </c>
      <c r="D189" s="37">
        <f t="shared" si="26"/>
        <v>339.44307328328267</v>
      </c>
      <c r="E189" s="38">
        <f t="shared" si="27"/>
        <v>15.439718971913527</v>
      </c>
      <c r="G189" s="33">
        <f t="shared" si="17"/>
        <v>60.325000000000003</v>
      </c>
      <c r="H189" s="33">
        <f t="shared" si="18"/>
        <v>146.05000000000001</v>
      </c>
    </row>
    <row r="190" spans="2:8" x14ac:dyDescent="0.2">
      <c r="B190" s="17">
        <f t="shared" si="14"/>
        <v>352</v>
      </c>
      <c r="C190" s="37">
        <f t="shared" si="25"/>
        <v>11.5229816859881</v>
      </c>
      <c r="D190" s="37">
        <f t="shared" si="26"/>
        <v>340.4770183140119</v>
      </c>
      <c r="E190" s="38">
        <f t="shared" si="27"/>
        <v>15.39476750889559</v>
      </c>
      <c r="G190" s="33">
        <f t="shared" si="17"/>
        <v>60.325000000000003</v>
      </c>
      <c r="H190" s="33">
        <f t="shared" si="18"/>
        <v>146.05000000000001</v>
      </c>
    </row>
    <row r="191" spans="2:8" x14ac:dyDescent="0.2">
      <c r="B191" s="17">
        <f t="shared" si="14"/>
        <v>353</v>
      </c>
      <c r="C191" s="37">
        <f t="shared" si="25"/>
        <v>11.489238822551897</v>
      </c>
      <c r="D191" s="37">
        <f t="shared" si="26"/>
        <v>341.5107611774481</v>
      </c>
      <c r="E191" s="38">
        <f t="shared" si="27"/>
        <v>15.350080354611118</v>
      </c>
      <c r="G191" s="33">
        <f t="shared" si="17"/>
        <v>60.325000000000003</v>
      </c>
      <c r="H191" s="33">
        <f t="shared" si="18"/>
        <v>146.05000000000001</v>
      </c>
    </row>
    <row r="192" spans="2:8" x14ac:dyDescent="0.2">
      <c r="B192" s="17">
        <f t="shared" si="14"/>
        <v>354</v>
      </c>
      <c r="C192" s="37">
        <f t="shared" si="25"/>
        <v>11.455696296084909</v>
      </c>
      <c r="D192" s="37">
        <f t="shared" si="26"/>
        <v>342.54430370391509</v>
      </c>
      <c r="E192" s="38">
        <f t="shared" si="27"/>
        <v>15.305655154741869</v>
      </c>
      <c r="G192" s="33">
        <f t="shared" si="17"/>
        <v>60.325000000000003</v>
      </c>
      <c r="H192" s="33">
        <f t="shared" si="18"/>
        <v>146.05000000000001</v>
      </c>
    </row>
    <row r="193" spans="1:8" x14ac:dyDescent="0.2">
      <c r="B193" s="17">
        <f t="shared" si="14"/>
        <v>355</v>
      </c>
      <c r="C193" s="37">
        <f t="shared" si="25"/>
        <v>11.422352298639794</v>
      </c>
      <c r="D193" s="37">
        <f t="shared" si="26"/>
        <v>343.57764770136021</v>
      </c>
      <c r="E193" s="38">
        <f t="shared" si="27"/>
        <v>15.26148958321046</v>
      </c>
      <c r="G193" s="33">
        <f t="shared" si="17"/>
        <v>60.325000000000003</v>
      </c>
      <c r="H193" s="33">
        <f t="shared" si="18"/>
        <v>146.05000000000001</v>
      </c>
    </row>
    <row r="194" spans="1:8" x14ac:dyDescent="0.2">
      <c r="A194" s="27" t="s">
        <v>42</v>
      </c>
      <c r="B194" s="17">
        <f t="shared" si="14"/>
        <v>356</v>
      </c>
      <c r="C194" s="37">
        <f t="shared" si="25"/>
        <v>11.389205044299274</v>
      </c>
      <c r="D194" s="37">
        <f t="shared" si="26"/>
        <v>344.61079495570073</v>
      </c>
      <c r="E194" s="38">
        <f t="shared" si="27"/>
        <v>15.217581341752659</v>
      </c>
      <c r="G194" s="33">
        <f t="shared" si="17"/>
        <v>60.325000000000003</v>
      </c>
      <c r="H194" s="33">
        <f t="shared" si="18"/>
        <v>146.05000000000001</v>
      </c>
    </row>
    <row r="195" spans="1:8" x14ac:dyDescent="0.2">
      <c r="B195" s="17">
        <f t="shared" si="14"/>
        <v>357</v>
      </c>
      <c r="C195" s="37">
        <f t="shared" si="25"/>
        <v>11.356252768837123</v>
      </c>
      <c r="D195" s="37">
        <f t="shared" si="26"/>
        <v>345.64374723116288</v>
      </c>
      <c r="E195" s="38">
        <f t="shared" si="27"/>
        <v>15.173928159497599</v>
      </c>
      <c r="G195" s="33">
        <f t="shared" si="17"/>
        <v>60.325000000000003</v>
      </c>
      <c r="H195" s="33">
        <f t="shared" si="18"/>
        <v>146.05000000000001</v>
      </c>
    </row>
    <row r="196" spans="1:8" x14ac:dyDescent="0.2">
      <c r="B196" s="17">
        <f t="shared" si="14"/>
        <v>358</v>
      </c>
      <c r="C196" s="37">
        <f t="shared" si="25"/>
        <v>11.323493729384666</v>
      </c>
      <c r="D196" s="37">
        <f t="shared" si="26"/>
        <v>346.67650627061533</v>
      </c>
      <c r="E196" s="38">
        <f t="shared" si="27"/>
        <v>15.130527792555634</v>
      </c>
      <c r="G196" s="33">
        <f t="shared" si="17"/>
        <v>60.325000000000003</v>
      </c>
      <c r="H196" s="33">
        <f t="shared" si="18"/>
        <v>146.05000000000001</v>
      </c>
    </row>
    <row r="197" spans="1:8" x14ac:dyDescent="0.2">
      <c r="B197" s="17">
        <f t="shared" si="14"/>
        <v>359</v>
      </c>
      <c r="C197" s="37">
        <f t="shared" si="25"/>
        <v>11.290926204103755</v>
      </c>
      <c r="D197" s="37">
        <f t="shared" si="26"/>
        <v>347.70907379589624</v>
      </c>
      <c r="E197" s="38">
        <f t="shared" si="27"/>
        <v>15.087378023613711</v>
      </c>
      <c r="G197" s="33">
        <f t="shared" si="17"/>
        <v>60.325000000000003</v>
      </c>
      <c r="H197" s="33">
        <f t="shared" si="18"/>
        <v>146.05000000000001</v>
      </c>
    </row>
    <row r="198" spans="1:8" x14ac:dyDescent="0.2">
      <c r="B198" s="17">
        <f t="shared" si="14"/>
        <v>360</v>
      </c>
      <c r="C198" s="37">
        <f t="shared" si="25"/>
        <v>11.258548491866236</v>
      </c>
      <c r="D198" s="37">
        <f t="shared" si="26"/>
        <v>348.74145150813376</v>
      </c>
      <c r="E198" s="38">
        <f t="shared" si="27"/>
        <v>15.044476661538102</v>
      </c>
      <c r="G198" s="33">
        <f t="shared" si="17"/>
        <v>60.325000000000003</v>
      </c>
      <c r="H198" s="33">
        <f t="shared" si="18"/>
        <v>146.05000000000001</v>
      </c>
    </row>
    <row r="199" spans="1:8" x14ac:dyDescent="0.2">
      <c r="B199" s="17">
        <f t="shared" si="14"/>
        <v>361</v>
      </c>
      <c r="C199" s="37">
        <f t="shared" si="25"/>
        <v>11.226358911938576</v>
      </c>
      <c r="D199" s="37">
        <f t="shared" si="26"/>
        <v>349.77364108806142</v>
      </c>
      <c r="E199" s="38">
        <f t="shared" si="27"/>
        <v>15.001821540984297</v>
      </c>
      <c r="G199" s="33">
        <f t="shared" si="17"/>
        <v>60.325000000000003</v>
      </c>
      <c r="H199" s="33">
        <f t="shared" si="18"/>
        <v>146.05000000000001</v>
      </c>
    </row>
    <row r="200" spans="1:8" x14ac:dyDescent="0.2">
      <c r="G200" s="33"/>
      <c r="H200" s="33"/>
    </row>
  </sheetData>
  <mergeCells count="4">
    <mergeCell ref="E1:J1"/>
    <mergeCell ref="B15:C15"/>
    <mergeCell ref="E15:F15"/>
    <mergeCell ref="F2:H2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janil</dc:creator>
  <cp:lastModifiedBy>janil</cp:lastModifiedBy>
  <cp:lastPrinted>2018-05-04T15:50:40Z</cp:lastPrinted>
  <dcterms:created xsi:type="dcterms:W3CDTF">2017-06-28T16:46:25Z</dcterms:created>
  <dcterms:modified xsi:type="dcterms:W3CDTF">2018-07-26T18:39:39Z</dcterms:modified>
</cp:coreProperties>
</file>